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<sst xmlns="http://schemas.openxmlformats.org/spreadsheetml/2006/main" count="158" uniqueCount="135">
  <si>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</si>
  <si>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</si>
  <si>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</si>
  <si>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</si>
  <si>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</si>
  <si>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</si>
  <si>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</si>
  <si>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</si>
  <si>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</si>
  <si>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</si>
  <si>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</si>
  <si>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</si>
  <si>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</si>
  <si>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</si>
  <si>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</si>
  <si>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</si>
  <si>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</si>
  <si>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</si>
  <si>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</si>
  <si>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</si>
  <si>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</si>
  <si>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</si>
  <si>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</si>
  <si>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</si>
  <si>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</si>
  <si>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</si>
  <si>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</si>
  <si>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</si>
  <si>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</si>
  <si>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</si>
  <si>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</si>
  <si>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</si>
  <si>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</si>
  <si>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</si>
  <si>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</si>
  <si>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</si>
  <si>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</si>
  <si>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</si>
  <si>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</si>
  <si>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</si>
  <si>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</si>
  <si>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</si>
  <si>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</si>
  <si>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</si>
  <si>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</si>
  <si>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</si>
  <si>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</si>
  <si>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</si>
  <si>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</si>
  <si>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</si>
  <si>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</si>
  <si>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</si>
  <si>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</si>
  <si>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</si>
  <si>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</si>
  <si>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</si>
  <si>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</si>
  <si>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</si>
  <si>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</si>
  <si>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</si>
  <si>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</si>
  <si>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</si>
  <si>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</si>
  <si>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</si>
  <si>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</si>
  <si>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</si>
  <si>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</si>
  <si>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</si>
  <si>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</si>
  <si>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</si>
  <si>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</si>
  <si>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</si>
  <si>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</si>
  <si>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</si>
  <si>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</si>
  <si>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</si>
  <si>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</si>
  <si>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</si>
  <si>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</si>
  <si>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</si>
  <si>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</si>
  <si>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</si>
  <si>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</si>
  <si>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</si>
  <si>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</si>
  <si>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</si>
  <si>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</si>
  <si>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</si>
  <si>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</si>
  <si>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</si>
  <si>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</si>
  <si>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</si>
  <si>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</si>
  <si>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</si>
  <si>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</si>
  <si>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</si>
  <si>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</si>
  <si>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</si>
  <si>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</si>
  <si>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</si>
  <si>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</si>
  <si>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</si>
  <si>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</si>
  <si>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</si>
  <si>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</si>
  <si>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</si>
  <si>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</si>
  <si>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</si>
  <si>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</si>
  <si>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</si>
  <si>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</si>
  <si>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</si>
  <si>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</si>
  <si>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</si>
  <si>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</si>
  <si>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</si>
  <si>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</si>
  <si>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</si>
  <si>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</si>
  <si>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</si>
  <si>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</si>
  <si>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</si>
  <si>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</si>
  <si>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</si>
  <si>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</si>
  <si>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</si>
  <si>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</si>
  <si>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</si>
  <si>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</si>
  <si>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</si>
  <si>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</si>
  <si>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01.04</t>
  </si>
  <si>
    <t>смена ламп (18шт) п-д3,4</t>
  </si>
  <si>
    <t>лампа</t>
  </si>
  <si>
    <t>18шт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</si>
</sst>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91</v>
      </c>
      <c r="D2" s="8">
        <v>3</v>
      </c>
      <c r="K2" s="5" t="s">
        <v>130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450.63460799999996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450.63460799999996</v>
      </c>
    </row>
    <row r="14" spans="1:13" ht="12.75">
      <c r="A14" t="s">
        <v>102</v>
      </c>
      <c r="J14" s="20">
        <v>5</v>
      </c>
      <c r="K14" s="19" t="s">
        <v>49</v>
      </c>
      <c r="L14" s="25">
        <v>8.5</v>
      </c>
      <c r="M14" s="46">
        <f t="shared" si="0"/>
        <v>1167.8030999999999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309.12435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57</v>
      </c>
      <c r="L20" s="28">
        <f>SUM(L6:L19)</f>
        <v>17.81</v>
      </c>
      <c r="M20" s="34">
        <f>SUM(M6:M19)</f>
        <v>2446.890966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132</v>
      </c>
      <c r="L24" s="46">
        <f>18*7.1</f>
        <v>127.8</v>
      </c>
      <c r="M24" s="33">
        <f aca="true" t="shared" si="1" ref="M24:M34">L24*89.21*1.202*1.15</f>
        <v>15759.654827399996</v>
      </c>
    </row>
    <row r="25" spans="1:13" ht="12.75">
      <c r="A25" t="s">
        <v>112</v>
      </c>
      <c r="J25" s="20">
        <v>2</v>
      </c>
      <c r="K25" s="20"/>
      <c r="L25" s="46"/>
      <c r="M25" s="33">
        <f t="shared" si="1"/>
        <v>0</v>
      </c>
    </row>
    <row r="26" spans="1:13" ht="12.75">
      <c r="A26" t="s">
        <v>113</v>
      </c>
      <c r="J26" s="20">
        <v>3</v>
      </c>
      <c r="K26" s="20"/>
      <c r="L26" s="56"/>
      <c r="M26" s="33">
        <f t="shared" si="1"/>
        <v>0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127.8</v>
      </c>
      <c r="M35" s="34">
        <f>SUM(M24:M34)</f>
        <v>15759.654827399996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133</v>
      </c>
      <c r="L39" s="25" t="s">
        <v>134</v>
      </c>
      <c r="M39" s="25">
        <f>18*13.8</f>
        <v>248.4</v>
      </c>
    </row>
    <row r="40" spans="1:13" ht="12.75">
      <c r="A40" s="2" t="s">
        <v>6</v>
      </c>
      <c r="F40" s="11">
        <v>47060.16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51447.81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1.0932349146284244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250+250+400</f>
        <v>900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52347.81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6280.45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1230*1.202</f>
        <v>1478.46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7758.91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1.89</v>
      </c>
      <c r="E54" s="13" t="s">
        <v>14</v>
      </c>
      <c r="F54" s="11">
        <f>E33*D54</f>
        <v>5974.857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0.4</v>
      </c>
      <c r="E55" t="s">
        <v>14</v>
      </c>
      <c r="F55" s="11">
        <f>B55*D55</f>
        <v>328.28000000000003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6303.137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166992</v>
      </c>
      <c r="D58">
        <v>228935.4</v>
      </c>
      <c r="E58">
        <v>3161.3</v>
      </c>
      <c r="F58" s="35">
        <f>C58/D58*E58</f>
        <v>2305.942242222042</v>
      </c>
      <c r="J58" s="20"/>
      <c r="K58" s="20"/>
      <c r="L58" s="31" t="s">
        <v>64</v>
      </c>
      <c r="M58" s="28">
        <f>SUM(M39:M57)</f>
        <v>248.4</v>
      </c>
    </row>
    <row r="59" spans="1:6" ht="12.75">
      <c r="A59" t="s">
        <v>20</v>
      </c>
      <c r="F59" s="35">
        <f>M20</f>
        <v>2446.890966</v>
      </c>
    </row>
    <row r="60" spans="1:6" ht="12.75">
      <c r="A60" t="s">
        <v>21</v>
      </c>
      <c r="F60" s="11">
        <f>M35</f>
        <v>15759.654827399996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5">
        <f>M58</f>
        <v>248.4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3161.3</v>
      </c>
      <c r="C65" t="s">
        <v>13</v>
      </c>
      <c r="D65" s="11">
        <v>0.25</v>
      </c>
      <c r="E65" t="s">
        <v>14</v>
      </c>
      <c r="F65" s="11">
        <f>B65*D65</f>
        <v>790.325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21551.21303562204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0.27</v>
      </c>
      <c r="E70" t="s">
        <v>14</v>
      </c>
      <c r="F70" s="11">
        <f>B70*D70</f>
        <v>853.5510000000002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0.97</v>
      </c>
      <c r="E73" t="s">
        <v>14</v>
      </c>
      <c r="F73" s="11">
        <f>B73*D73</f>
        <v>3066.4610000000002</v>
      </c>
    </row>
    <row r="74" spans="1:6" ht="12.75">
      <c r="A74" s="4" t="s">
        <v>29</v>
      </c>
      <c r="F74" s="32">
        <f>F70+F73</f>
        <v>3920.0120000000006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2.02</v>
      </c>
      <c r="E77" t="s">
        <v>14</v>
      </c>
      <c r="F77" s="11">
        <f>B77*D77</f>
        <v>6385.826</v>
      </c>
    </row>
    <row r="78" spans="1:6" ht="12.75">
      <c r="A78" s="4" t="s">
        <v>31</v>
      </c>
      <c r="F78" s="32">
        <f>SUM(F77)</f>
        <v>6385.826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45919.09803562204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2663.307686066078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48582.40572168812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42795</v>
      </c>
      <c r="C84" s="40">
        <v>-49591</v>
      </c>
      <c r="D84" s="43">
        <f>F44</f>
        <v>52347.81</v>
      </c>
      <c r="E84" s="43">
        <f>F82</f>
        <v>48582.40572168812</v>
      </c>
      <c r="F84" s="44">
        <f>C84+D84-E84</f>
        <v>-45825.59572168812</v>
      </c>
    </row>
    <row r="86" spans="1:6" ht="13.5" thickBot="1">
      <c r="A86" t="s">
        <v>85</v>
      </c>
      <c r="C86" s="54">
        <v>42767</v>
      </c>
      <c r="D86" s="8" t="s">
        <v>86</v>
      </c>
      <c r="E86" s="54">
        <v>42794</v>
      </c>
      <c r="F86" t="s">
        <v>87</v>
      </c>
    </row>
    <row r="87" spans="1:7" ht="13.5" thickBot="1">
      <c r="A87" t="s">
        <v>88</v>
      </c>
      <c r="F87" s="55">
        <f>E84</f>
        <v>48582.40572168812</v>
      </c>
      <c r="G87" t="s">
        <v>14</v>
      </c>
    </row>
    <row r="88" ht="12.75">
      <c r="A88" t="s">
        <v>89</v>
      </c>
    </row>
    <row r="89" ht="12.75">
      <c r="A89" t="s">
        <v>90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2017-06-01T13:40:04Z</cp:lastPrinted>
  <dcterms:created xsi:type="dcterms:W3CDTF">2008-08-18T07:30:19Z</dcterms:created>
  <dcterms:modified xsi:type="dcterms:W3CDTF">2017-06-01T13:40:05Z</dcterms:modified>
  <cp:category/>
  <cp:version/>
  <cp:contentType/>
  <cp:contentStatus/>
</cp:coreProperties>
</file>