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<sst xmlns="http://schemas.openxmlformats.org/spreadsheetml/2006/main" count="164" uniqueCount="141">
  <si>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</si>
  <si>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</si>
  <si>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</si>
  <si>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</si>
  <si>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</si>
  <si>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</si>
  <si>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</si>
  <si>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</si>
  <si>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</si>
  <si>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</si>
  <si>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</si>
  <si>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</si>
  <si>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</si>
  <si>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</si>
  <si>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</si>
  <si>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</si>
  <si>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</si>
  <si>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</si>
  <si>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</si>
  <si>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</si>
  <si>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</si>
  <si>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</si>
  <si>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</si>
  <si>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</si>
  <si>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</si>
  <si>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</si>
  <si>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</si>
  <si>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</si>
  <si>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</si>
  <si>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</si>
  <si>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</si>
  <si>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</si>
  <si>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</si>
  <si>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</si>
  <si>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</si>
  <si>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</si>
  <si>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</si>
  <si>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</si>
  <si>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</si>
  <si>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</si>
  <si>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</si>
  <si>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</si>
  <si>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</si>
  <si>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</si>
  <si>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</si>
  <si>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</si>
  <si>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</si>
  <si>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</si>
  <si>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</si>
  <si>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</si>
  <si>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</si>
  <si>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</si>
  <si>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</si>
  <si>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</si>
  <si>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</si>
  <si>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</si>
  <si>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</si>
  <si>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</si>
  <si>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</si>
  <si>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</si>
  <si>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</si>
  <si>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</si>
  <si>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</si>
  <si>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</si>
  <si>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</si>
  <si>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</si>
  <si>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</si>
  <si>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</si>
  <si>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</si>
  <si>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</si>
  <si>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</si>
  <si>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</si>
  <si>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</si>
  <si>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</si>
  <si>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</si>
  <si>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</si>
  <si>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</si>
  <si>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</si>
  <si>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</si>
  <si>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</si>
  <si>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</si>
  <si>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</si>
  <si>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</si>
  <si>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</si>
  <si>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</si>
  <si>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</si>
  <si>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</si>
  <si>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</si>
  <si>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</si>
  <si>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</si>
  <si>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</si>
  <si>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</si>
  <si>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</si>
  <si>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</si>
  <si>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</si>
  <si>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</si>
  <si>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</si>
  <si>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</si>
  <si>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</si>
  <si>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</si>
  <si>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</si>
  <si>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</si>
  <si>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</si>
  <si>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</si>
  <si>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</si>
  <si>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</si>
  <si>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</si>
  <si>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</si>
  <si>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</si>
  <si>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</si>
  <si>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</si>
  <si>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</si>
  <si>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</si>
  <si>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</si>
  <si>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</si>
  <si>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</si>
  <si>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</si>
  <si>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</si>
  <si>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</si>
  <si>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</si>
  <si>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</si>
  <si>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</si>
  <si>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</si>
  <si>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</si>
  <si>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</si>
  <si>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</si>
  <si>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</si>
  <si>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</si>
  <si>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</si>
  <si>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</si>
  <si>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</si>
  <si>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</si>
  <si>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</si>
  <si>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</si>
  <si>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</si>
  <si>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</si>
  <si>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</si>
  <si>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 xml:space="preserve">прочистка канализации </t>
  </si>
  <si>
    <t>смена ламп (17шт)</t>
  </si>
  <si>
    <t>лампа</t>
  </si>
  <si>
    <t>17шт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</si>
</sst>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44" sqref="M44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8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L6*114.3*1.202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512.459478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309.12435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6.48</v>
      </c>
      <c r="M20" s="33">
        <f>SUM(M6:M19)</f>
        <v>890.278128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v>4.83</v>
      </c>
      <c r="M24" s="32">
        <f aca="true" t="shared" si="1" ref="M24:M38">L24*114.3*1.202*1.15</f>
        <v>763.1249786999998</v>
      </c>
    </row>
    <row r="25" spans="1:13" ht="12.75">
      <c r="A25" t="s">
        <v>107</v>
      </c>
      <c r="J25" s="20">
        <v>2</v>
      </c>
      <c r="K25" s="20" t="s">
        <v>138</v>
      </c>
      <c r="L25" s="48">
        <f>0.17*7.1</f>
        <v>1.207</v>
      </c>
      <c r="M25" s="32">
        <f t="shared" si="1"/>
        <v>190.70224623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f>54476.37+-0.02+-585.92</f>
        <v>53890.43000000001</v>
      </c>
      <c r="J39" s="20"/>
      <c r="K39" s="29" t="s">
        <v>57</v>
      </c>
      <c r="L39" s="28">
        <f>SUM(L24:L37)</f>
        <v>6.037</v>
      </c>
      <c r="M39" s="33">
        <f>SUM(M24:M38)</f>
        <v>953.8272249299998</v>
      </c>
    </row>
    <row r="40" spans="1:11" ht="12.75">
      <c r="A40" t="s">
        <v>7</v>
      </c>
      <c r="F40" s="5">
        <f>53661.63</f>
        <v>53661.63</v>
      </c>
      <c r="K40" s="1" t="s">
        <v>61</v>
      </c>
    </row>
    <row r="41" spans="2:13" ht="12.75">
      <c r="B41" t="s">
        <v>8</v>
      </c>
      <c r="F41" s="9">
        <f>F40/F39</f>
        <v>0.9957543482210105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127</v>
      </c>
      <c r="F42" s="5">
        <f>250+400+400+250</f>
        <v>1300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54961.63</v>
      </c>
      <c r="J43" s="20">
        <v>1</v>
      </c>
      <c r="K43" s="20" t="s">
        <v>139</v>
      </c>
      <c r="L43" s="25" t="s">
        <v>140</v>
      </c>
      <c r="M43" s="25">
        <f>17*13</f>
        <v>221</v>
      </c>
    </row>
    <row r="44" spans="10:13" ht="12.75">
      <c r="J44" s="20">
        <v>2</v>
      </c>
      <c r="K44" s="20"/>
      <c r="L44" s="25"/>
      <c r="M44" s="25"/>
    </row>
    <row r="45" spans="2:13" ht="12.75">
      <c r="B45" s="1" t="s">
        <v>10</v>
      </c>
      <c r="C45" s="1"/>
      <c r="J45" s="20">
        <v>3</v>
      </c>
      <c r="K45" s="20"/>
      <c r="L45" s="25"/>
      <c r="M45" s="25"/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25"/>
    </row>
    <row r="48" spans="1:13" ht="12.75">
      <c r="A48" t="s">
        <v>12</v>
      </c>
      <c r="F48" s="11">
        <v>5203.46</v>
      </c>
      <c r="J48" s="20">
        <v>6</v>
      </c>
      <c r="K48" s="20"/>
      <c r="L48" s="25"/>
      <c r="M48" s="25"/>
    </row>
    <row r="49" spans="1:13" ht="12.75">
      <c r="A49" s="6" t="s">
        <v>15</v>
      </c>
      <c r="F49" s="5">
        <f>(2400+440)*1.202</f>
        <v>3413.68</v>
      </c>
      <c r="J49" s="20">
        <v>7</v>
      </c>
      <c r="K49" s="20"/>
      <c r="L49" s="25"/>
      <c r="M49" s="25"/>
    </row>
    <row r="50" spans="1:13" ht="12.75">
      <c r="A50" s="6" t="s">
        <v>83</v>
      </c>
      <c r="E50" s="5">
        <v>0</v>
      </c>
      <c r="F50" s="5">
        <f>E50*E32</f>
        <v>0</v>
      </c>
      <c r="J50" s="20">
        <v>8</v>
      </c>
      <c r="K50" s="20"/>
      <c r="L50" s="25"/>
      <c r="M50" s="25"/>
    </row>
    <row r="51" spans="1:13" ht="12.75">
      <c r="A51" s="4" t="s">
        <v>33</v>
      </c>
      <c r="F51" s="31">
        <f>F48+F49+F50</f>
        <v>8617.14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C53" s="13"/>
      <c r="D53" s="46">
        <v>1.92</v>
      </c>
      <c r="E53" s="13" t="s">
        <v>14</v>
      </c>
      <c r="F53" s="11">
        <f>E32*D53</f>
        <v>6670.08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0.4</v>
      </c>
      <c r="E54" t="s">
        <v>14</v>
      </c>
      <c r="F54" s="11">
        <f>B54*D54</f>
        <v>378.24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7048.32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167335</v>
      </c>
      <c r="D57">
        <v>228935.4</v>
      </c>
      <c r="E57">
        <v>3474</v>
      </c>
      <c r="F57" s="34">
        <f>C57/D57*E57</f>
        <v>2539.239409894669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890.278128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953.8272249299998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SUM(M43:M59)</f>
        <v>221</v>
      </c>
    </row>
    <row r="61" spans="1:6" ht="12.75">
      <c r="A61" t="s">
        <v>22</v>
      </c>
      <c r="F61" s="11">
        <f>M60</f>
        <v>221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0.37</v>
      </c>
      <c r="E64" t="s">
        <v>14</v>
      </c>
      <c r="F64" s="11">
        <f>B64*D64</f>
        <v>1285.3799999999999</v>
      </c>
    </row>
    <row r="65" spans="1:6" ht="12.75">
      <c r="A65" s="53" t="s">
        <v>82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5889.724762824669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</v>
      </c>
      <c r="E69" t="s">
        <v>14</v>
      </c>
      <c r="F69" s="11">
        <f>B69*D69</f>
        <v>694.8000000000001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0.97</v>
      </c>
      <c r="E72" t="s">
        <v>14</v>
      </c>
      <c r="F72" s="11">
        <f>B72*D72</f>
        <v>3369.7799999999997</v>
      </c>
    </row>
    <row r="73" spans="1:6" ht="12.75">
      <c r="A73" s="4" t="s">
        <v>29</v>
      </c>
      <c r="F73" s="31">
        <f>F69+F72</f>
        <v>4064.58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2.1</v>
      </c>
      <c r="E76" t="s">
        <v>14</v>
      </c>
      <c r="F76" s="11">
        <f>B76*D76</f>
        <v>7295.400000000001</v>
      </c>
    </row>
    <row r="77" spans="1:6" ht="12.75">
      <c r="A77" s="4" t="s">
        <v>31</v>
      </c>
      <c r="F77" s="8">
        <f>SUM(F76)</f>
        <v>7295.400000000001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32915.16476282467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1909.079556243831</v>
      </c>
    </row>
    <row r="81" spans="1:6" ht="12.75">
      <c r="A81" s="1"/>
      <c r="B81" s="35" t="s">
        <v>130</v>
      </c>
      <c r="C81" s="35"/>
      <c r="D81" s="1"/>
      <c r="E81" s="59"/>
      <c r="F81" s="60">
        <v>2418</v>
      </c>
    </row>
    <row r="82" spans="1:6" ht="12.75">
      <c r="A82" s="1"/>
      <c r="B82" s="35" t="s">
        <v>131</v>
      </c>
      <c r="C82" s="35"/>
      <c r="D82" s="1"/>
      <c r="E82" s="59"/>
      <c r="F82" s="60">
        <v>486.39</v>
      </c>
    </row>
    <row r="83" spans="1:6" ht="12.75">
      <c r="A83" s="1"/>
      <c r="B83" s="35" t="s">
        <v>132</v>
      </c>
      <c r="C83" s="35"/>
      <c r="D83" s="1"/>
      <c r="E83" s="59"/>
      <c r="F83" s="60">
        <v>3196.37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40925.0043190685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42948</v>
      </c>
      <c r="C86" s="39">
        <v>-221411</v>
      </c>
      <c r="D86" s="44">
        <f>F43</f>
        <v>54961.63</v>
      </c>
      <c r="E86" s="44">
        <f>F84</f>
        <v>40925.0043190685</v>
      </c>
      <c r="F86" s="45">
        <f>C86+D86-E86</f>
        <v>-207374.3743190685</v>
      </c>
    </row>
    <row r="88" spans="1:6" ht="13.5" thickBot="1">
      <c r="A88" t="s">
        <v>112</v>
      </c>
      <c r="C88" s="56">
        <v>42948</v>
      </c>
      <c r="D88" s="8" t="s">
        <v>113</v>
      </c>
      <c r="E88" s="56" t="s">
        <v>136</v>
      </c>
      <c r="F88" t="s">
        <v>114</v>
      </c>
    </row>
    <row r="89" spans="1:7" ht="13.5" thickBot="1">
      <c r="A89" t="s">
        <v>115</v>
      </c>
      <c r="F89" s="57">
        <f>E86</f>
        <v>40925.0043190685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2017-08-21T12:54:29Z</cp:lastPrinted>
  <dcterms:created xsi:type="dcterms:W3CDTF">2008-08-18T07:30:19Z</dcterms:created>
  <dcterms:modified xsi:type="dcterms:W3CDTF">2017-11-07T08:47:41Z</dcterms:modified>
  <cp:category/>
  <cp:version/>
  <cp:contentType/>
  <cp:contentStatus/>
</cp:coreProperties>
</file>