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<sst xmlns="http://schemas.openxmlformats.org/spreadsheetml/2006/main" count="156" uniqueCount="133">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</sst>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9">
      <selection activeCell="D77" sqref="D77"/>
    </sheetView>
  </sheetViews>
  <sheetFormatPr defaultColWidth="9.00390625" defaultRowHeight="12.75"/>
  <cols>
    <col min="1" max="1" width="15.625" style="0" customWidth="1"/>
    <col min="3" max="3" width="12.7539062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92</v>
      </c>
      <c r="D2" s="8">
        <v>2</v>
      </c>
      <c r="K2" s="5" t="s">
        <v>131</v>
      </c>
    </row>
    <row r="3" spans="1:13" ht="12.75">
      <c r="A3" t="s">
        <v>93</v>
      </c>
      <c r="J3" s="14" t="s">
        <v>36</v>
      </c>
      <c r="K3" s="55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130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6">
        <f>L6*114.3*1.202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6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6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6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6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6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6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32">
        <v>0</v>
      </c>
    </row>
    <row r="25" spans="1:13" ht="12.75">
      <c r="A25" t="s">
        <v>113</v>
      </c>
      <c r="J25" s="20">
        <v>2</v>
      </c>
      <c r="K25" s="20"/>
      <c r="L25" s="25"/>
      <c r="M25" s="32"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3">
        <f>SUM(M24:M25)</f>
        <v>0</v>
      </c>
    </row>
    <row r="27" spans="1:11" ht="12.75">
      <c r="A27" s="51" t="s">
        <v>115</v>
      </c>
      <c r="B27" s="51"/>
      <c r="C27" s="51"/>
      <c r="D27" s="51"/>
      <c r="E27" s="51"/>
      <c r="F27" s="51"/>
      <c r="G27" s="51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7792.92</v>
      </c>
    </row>
    <row r="41" spans="1:6" ht="12.75">
      <c r="A41" t="s">
        <v>7</v>
      </c>
      <c r="F41" s="5">
        <v>8268.92</v>
      </c>
    </row>
    <row r="42" spans="2:6" ht="12.75">
      <c r="B42" t="s">
        <v>8</v>
      </c>
      <c r="F42" s="9">
        <f>F41/F40</f>
        <v>1.0610810838556022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8268.92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34</v>
      </c>
      <c r="F52" s="31">
        <f>F49+F50+F51</f>
        <v>0</v>
      </c>
    </row>
    <row r="53" ht="12.75">
      <c r="A53" s="4" t="s">
        <v>17</v>
      </c>
    </row>
    <row r="54" spans="1:6" ht="12.75">
      <c r="A54" t="s">
        <v>73</v>
      </c>
      <c r="D54" s="5">
        <v>1.78</v>
      </c>
      <c r="E54" t="s">
        <v>15</v>
      </c>
      <c r="F54" s="11">
        <f>E33*D54</f>
        <v>1021.008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1021.008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150190</v>
      </c>
      <c r="D58">
        <v>228935.4</v>
      </c>
      <c r="E58">
        <v>573.6</v>
      </c>
      <c r="F58" s="34">
        <f>C58/D58*E58</f>
        <v>376.30259016298925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0.24</v>
      </c>
      <c r="E65" t="s">
        <v>15</v>
      </c>
      <c r="F65" s="11">
        <f>B65*D65</f>
        <v>137.664</v>
      </c>
    </row>
    <row r="66" spans="1:6" ht="12.75">
      <c r="A66" s="50" t="s">
        <v>76</v>
      </c>
      <c r="B66" s="50"/>
      <c r="C66" s="50"/>
      <c r="D66" s="54"/>
      <c r="E66" s="50"/>
      <c r="F66" s="54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513.9665901629892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0.27</v>
      </c>
      <c r="E70" t="s">
        <v>15</v>
      </c>
      <c r="F70" s="11">
        <f>B70*D70</f>
        <v>154.872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0.88</v>
      </c>
      <c r="E73" t="s">
        <v>15</v>
      </c>
      <c r="F73" s="11">
        <f>B73*D73</f>
        <v>504.76800000000003</v>
      </c>
    </row>
    <row r="74" spans="1:6" ht="12.75">
      <c r="A74" s="4" t="s">
        <v>30</v>
      </c>
      <c r="F74" s="31">
        <f>F70+F73</f>
        <v>659.6400000000001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1.9</v>
      </c>
      <c r="E77" t="s">
        <v>15</v>
      </c>
      <c r="F77" s="11">
        <f>B77*D77</f>
        <v>1089.84</v>
      </c>
    </row>
    <row r="78" spans="1:6" ht="12.75">
      <c r="A78" s="4" t="s">
        <v>32</v>
      </c>
      <c r="F78" s="31">
        <f>SUM(F77)</f>
        <v>1089.84</v>
      </c>
    </row>
    <row r="79" spans="1:6" ht="12.75">
      <c r="A79" s="47" t="s">
        <v>79</v>
      </c>
      <c r="B79" s="44"/>
      <c r="C79" s="44"/>
      <c r="D79" s="48">
        <v>0</v>
      </c>
      <c r="E79" s="44"/>
      <c r="F79" s="49">
        <f>D79*E33</f>
        <v>0</v>
      </c>
    </row>
    <row r="80" spans="1:6" ht="12.75">
      <c r="A80" s="1" t="s">
        <v>33</v>
      </c>
      <c r="B80" s="1"/>
      <c r="F80" s="31">
        <f>F52+F56+F68+F74+F78+F79</f>
        <v>3284.454590162989</v>
      </c>
    </row>
    <row r="81" spans="1:9" ht="12.75">
      <c r="A81" s="1" t="s">
        <v>77</v>
      </c>
      <c r="B81" s="35"/>
      <c r="C81" s="35">
        <v>0.058</v>
      </c>
      <c r="D81" s="1"/>
      <c r="E81" s="1"/>
      <c r="F81" s="31">
        <f>F80*5.8%</f>
        <v>190.49836622945335</v>
      </c>
      <c r="I81" s="7"/>
    </row>
    <row r="82" spans="1:6" ht="15">
      <c r="A82" s="12" t="s">
        <v>35</v>
      </c>
      <c r="B82" s="12"/>
      <c r="C82" s="12"/>
      <c r="D82" s="12"/>
      <c r="E82" s="12"/>
      <c r="F82" s="43">
        <f>F80+F81</f>
        <v>3474.9529563924425</v>
      </c>
    </row>
    <row r="83" spans="2:6" ht="12.75">
      <c r="B83" s="36" t="s">
        <v>68</v>
      </c>
      <c r="C83" s="37" t="s">
        <v>69</v>
      </c>
      <c r="D83" s="22" t="s">
        <v>70</v>
      </c>
      <c r="E83" s="22" t="s">
        <v>71</v>
      </c>
      <c r="F83" s="40" t="s">
        <v>132</v>
      </c>
    </row>
    <row r="84" spans="1:6" ht="12.75">
      <c r="A84" s="13"/>
      <c r="B84" s="38">
        <v>42767</v>
      </c>
      <c r="C84" s="39">
        <v>12720</v>
      </c>
      <c r="D84" s="41">
        <f>F44</f>
        <v>8268.92</v>
      </c>
      <c r="E84" s="41">
        <f>F82</f>
        <v>3474.9529563924425</v>
      </c>
      <c r="F84" s="42">
        <f>C84+D84-E84</f>
        <v>17513.967043607554</v>
      </c>
    </row>
    <row r="86" spans="1:6" ht="13.5" thickBot="1">
      <c r="A86" t="s">
        <v>86</v>
      </c>
      <c r="C86" s="52">
        <v>42767</v>
      </c>
      <c r="D86" s="8" t="s">
        <v>87</v>
      </c>
      <c r="E86" s="52">
        <v>42794</v>
      </c>
      <c r="F86" t="s">
        <v>88</v>
      </c>
    </row>
    <row r="87" spans="1:7" ht="13.5" thickBot="1">
      <c r="A87" t="s">
        <v>89</v>
      </c>
      <c r="F87" s="53">
        <f>E84</f>
        <v>3474.9529563924425</v>
      </c>
      <c r="G87" t="s">
        <v>15</v>
      </c>
    </row>
    <row r="88" ht="12.75">
      <c r="A88" t="s">
        <v>90</v>
      </c>
    </row>
    <row r="89" ht="12.75">
      <c r="A89" t="s">
        <v>91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2017-01-21T08:23:31Z</cp:lastPrinted>
  <dcterms:created xsi:type="dcterms:W3CDTF">2008-08-18T07:30:19Z</dcterms:created>
  <dcterms:modified xsi:type="dcterms:W3CDTF">2017-05-10T10:50:37Z</dcterms:modified>
  <cp:category/>
  <cp:version/>
  <cp:contentType/>
  <cp:contentStatus/>
</cp:coreProperties>
</file>