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<sst xmlns="http://schemas.openxmlformats.org/spreadsheetml/2006/main" count="166" uniqueCount="143">
  <si>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</si>
  <si>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</si>
  <si>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</si>
  <si>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</si>
  <si>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</si>
  <si>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</si>
  <si>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</si>
  <si>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</si>
  <si>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</si>
  <si>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</si>
  <si>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</si>
  <si>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</si>
  <si>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</si>
  <si>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</si>
  <si>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</si>
  <si>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</si>
  <si>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</si>
  <si>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</si>
  <si>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</si>
  <si>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</si>
  <si>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</si>
  <si>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</si>
  <si>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</si>
  <si>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</si>
  <si>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</si>
  <si>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</si>
  <si>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</si>
  <si>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</si>
  <si>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</si>
  <si>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</si>
  <si>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</si>
  <si>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</si>
  <si>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</si>
  <si>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</si>
  <si>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</si>
  <si>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</si>
  <si>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</si>
  <si>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</si>
  <si>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</si>
  <si>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</si>
  <si>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</si>
  <si>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</si>
  <si>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</si>
  <si>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</si>
  <si>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</si>
  <si>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</si>
  <si>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</si>
  <si>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</si>
  <si>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</si>
  <si>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</si>
  <si>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</si>
  <si>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</si>
  <si>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</si>
  <si>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</si>
  <si>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</si>
  <si>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</si>
  <si>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</si>
  <si>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</si>
  <si>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</si>
  <si>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</si>
  <si>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</si>
  <si>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</si>
  <si>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</si>
  <si>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</si>
  <si>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</si>
  <si>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</si>
  <si>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</si>
  <si>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</si>
  <si>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</si>
  <si>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</si>
  <si>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</si>
  <si>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</si>
  <si>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</si>
  <si>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</si>
  <si>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</si>
  <si>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</si>
  <si>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</si>
  <si>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</si>
  <si>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</si>
  <si>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</si>
  <si>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</si>
  <si>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</si>
  <si>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</si>
  <si>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</si>
  <si>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</si>
  <si>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</si>
  <si>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</si>
  <si>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</si>
  <si>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</si>
  <si>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</si>
  <si>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</si>
  <si>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</si>
  <si>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</si>
  <si>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</si>
  <si>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</si>
  <si>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</si>
  <si>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</si>
  <si>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</si>
  <si>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</si>
  <si>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</si>
  <si>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</si>
  <si>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</si>
  <si>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</si>
  <si>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</si>
  <si>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</si>
  <si>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</si>
  <si>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</si>
  <si>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</si>
  <si>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</si>
  <si>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</si>
  <si>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</si>
  <si>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</si>
  <si>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</si>
  <si>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</si>
  <si>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</si>
  <si>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</si>
  <si>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</si>
  <si>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</si>
  <si>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</si>
  <si>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</si>
  <si>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</si>
  <si>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</si>
  <si>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</si>
  <si>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</si>
  <si>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</si>
  <si>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</si>
  <si>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</si>
  <si>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</si>
  <si>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</si>
  <si>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2017 г.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</si>
  <si>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</si>
  <si>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</si>
  <si>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</si>
  <si>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</si>
  <si>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</si>
  <si>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прочистка канализации п-д1</t>
  </si>
  <si>
    <t>Промывка, опрессовка системы отопления</t>
  </si>
  <si>
    <t>Демонтаж, монтаж эл.узла при смене сопла (1шт)</t>
  </si>
  <si>
    <t xml:space="preserve">смена ламп (5шт) </t>
  </si>
  <si>
    <t>лампа</t>
  </si>
  <si>
    <t>5шт</t>
  </si>
  <si>
    <t>31.06.2017</t>
  </si>
  <si>
    <t>ост.на 01.07.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</si>
</sst>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24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55">
      <selection activeCell="F85" sqref="F8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6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522.0766799999999</v>
      </c>
    </row>
    <row r="14" spans="1:13" ht="12.75">
      <c r="A14" t="s">
        <v>96</v>
      </c>
      <c r="J14" s="20">
        <v>5</v>
      </c>
      <c r="K14" s="19" t="s">
        <v>49</v>
      </c>
      <c r="L14" s="25">
        <v>8.05</v>
      </c>
      <c r="M14" s="47">
        <f t="shared" si="0"/>
        <v>1105.97823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309.12435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14.600000000000001</v>
      </c>
      <c r="M20" s="33">
        <f>SUM(M6:M19)</f>
        <v>2005.87356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25">
        <v>4.83</v>
      </c>
      <c r="M24" s="32">
        <f aca="true" t="shared" si="1" ref="M24:M36">L24*114.3*1.202*1.15</f>
        <v>763.1249786999998</v>
      </c>
    </row>
    <row r="25" spans="1:13" ht="12.75">
      <c r="A25" t="s">
        <v>106</v>
      </c>
      <c r="J25" s="20">
        <v>2</v>
      </c>
      <c r="K25" s="20" t="s">
        <v>136</v>
      </c>
      <c r="L25" s="25">
        <v>98.37</v>
      </c>
      <c r="M25" s="32">
        <f t="shared" si="1"/>
        <v>15542.154069299999</v>
      </c>
    </row>
    <row r="26" spans="1:13" ht="12.75">
      <c r="A26" t="s">
        <v>107</v>
      </c>
      <c r="J26" s="20">
        <v>3</v>
      </c>
      <c r="K26" s="20" t="s">
        <v>137</v>
      </c>
      <c r="L26" s="25">
        <v>3.12</v>
      </c>
      <c r="M26" s="32">
        <f t="shared" si="1"/>
        <v>492.95029679999993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 t="s">
        <v>138</v>
      </c>
      <c r="L27" s="25">
        <f>0.05*7.1</f>
        <v>0.355</v>
      </c>
      <c r="M27" s="32">
        <f t="shared" si="1"/>
        <v>56.08889594999999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106.67500000000001</v>
      </c>
      <c r="M37" s="33">
        <f>SUM(M24:M36)</f>
        <v>16854.31824075</v>
      </c>
    </row>
    <row r="38" ht="12.75">
      <c r="K38" s="1" t="s">
        <v>61</v>
      </c>
    </row>
    <row r="39" spans="1:13" ht="12.75">
      <c r="A39" s="2" t="s">
        <v>6</v>
      </c>
      <c r="F39" s="11">
        <f>52739.75+2181.27</f>
        <v>54921.02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f>49193.07+5.78</f>
        <v>49198.85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0.8958109299499536</v>
      </c>
      <c r="J41" s="20">
        <v>1</v>
      </c>
      <c r="K41" s="20" t="s">
        <v>139</v>
      </c>
      <c r="L41" s="25" t="s">
        <v>140</v>
      </c>
      <c r="M41" s="25">
        <f>5*13.6</f>
        <v>68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50498.85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v>4047.13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(2400+100)*1.202</f>
        <v>3005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7052.13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1.92</v>
      </c>
      <c r="E53" s="13" t="s">
        <v>14</v>
      </c>
      <c r="F53" s="11">
        <f>E32*D53</f>
        <v>6668.16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0.4</v>
      </c>
      <c r="E54" t="s">
        <v>14</v>
      </c>
      <c r="F54" s="11">
        <f>B54*D54</f>
        <v>380.92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7049.08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161506</v>
      </c>
      <c r="D57">
        <v>228935.4</v>
      </c>
      <c r="E57">
        <v>3473</v>
      </c>
      <c r="F57" s="34">
        <f>C57/D57*E57</f>
        <v>2450.081280570851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2005.87356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16854.31824075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68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0.35</v>
      </c>
      <c r="E64" t="s">
        <v>14</v>
      </c>
      <c r="F64" s="11">
        <f>B64*D64</f>
        <v>1215.55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128</v>
      </c>
      <c r="B66" s="50"/>
      <c r="C66" s="50"/>
      <c r="D66" s="54">
        <v>0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22593.82308132085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</v>
      </c>
      <c r="E69" t="s">
        <v>14</v>
      </c>
      <c r="F69" s="11">
        <f>B69*D69</f>
        <v>694.6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1.2</v>
      </c>
      <c r="E72" t="s">
        <v>14</v>
      </c>
      <c r="F72" s="11">
        <f>B72*D72</f>
        <v>4167.599999999999</v>
      </c>
      <c r="J72" s="20"/>
      <c r="K72" s="20"/>
      <c r="L72" s="30" t="s">
        <v>64</v>
      </c>
      <c r="M72" s="33">
        <f>SUM(M41:M71)</f>
        <v>68</v>
      </c>
    </row>
    <row r="73" spans="1:6" ht="12.75">
      <c r="A73" s="4" t="s">
        <v>29</v>
      </c>
      <c r="F73" s="31">
        <f>F69+F72</f>
        <v>4862.2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1.95</v>
      </c>
      <c r="E76" t="s">
        <v>14</v>
      </c>
      <c r="F76" s="11">
        <f>B76*D76</f>
        <v>6772.349999999999</v>
      </c>
    </row>
    <row r="77" spans="1:6" ht="12.75">
      <c r="A77" s="4" t="s">
        <v>31</v>
      </c>
      <c r="F77" s="8">
        <f>SUM(F76)</f>
        <v>6772.349999999999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48329.583081320845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2803.115818716609</v>
      </c>
    </row>
    <row r="81" spans="1:6" ht="12.75">
      <c r="A81" s="1"/>
      <c r="B81" s="35" t="s">
        <v>130</v>
      </c>
      <c r="C81" s="35"/>
      <c r="D81" s="1"/>
      <c r="E81" s="56"/>
      <c r="F81" s="57">
        <v>2381.73</v>
      </c>
    </row>
    <row r="82" spans="1:6" ht="12.75">
      <c r="A82" s="1"/>
      <c r="B82" s="35" t="s">
        <v>131</v>
      </c>
      <c r="C82" s="35"/>
      <c r="D82" s="1"/>
      <c r="E82" s="56"/>
      <c r="F82" s="57">
        <v>486.05</v>
      </c>
    </row>
    <row r="83" spans="1:6" ht="12.75">
      <c r="A83" s="1"/>
      <c r="B83" s="35" t="s">
        <v>132</v>
      </c>
      <c r="C83" s="35"/>
      <c r="D83" s="1"/>
      <c r="E83" s="56"/>
      <c r="F83" s="57">
        <v>3090.15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57090.62890003746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142</v>
      </c>
    </row>
    <row r="86" spans="1:6" ht="12.75">
      <c r="A86" s="13"/>
      <c r="B86" s="38">
        <v>42887</v>
      </c>
      <c r="C86" s="39">
        <v>51952</v>
      </c>
      <c r="D86" s="42">
        <f>F43</f>
        <v>50498.85</v>
      </c>
      <c r="E86" s="42">
        <f>F84</f>
        <v>57090.62890003746</v>
      </c>
      <c r="F86" s="43">
        <f>C86+D86-E86</f>
        <v>45360.221099962546</v>
      </c>
    </row>
    <row r="88" spans="1:7" ht="13.5" thickBot="1">
      <c r="A88" t="s">
        <v>111</v>
      </c>
      <c r="C88" s="52">
        <v>42887</v>
      </c>
      <c r="D88" s="8" t="s">
        <v>112</v>
      </c>
      <c r="E88" s="52" t="s">
        <v>141</v>
      </c>
      <c r="F88" t="s">
        <v>113</v>
      </c>
      <c r="G88" t="s">
        <v>14</v>
      </c>
    </row>
    <row r="89" spans="1:6" ht="13.5" thickBot="1">
      <c r="A89" t="s">
        <v>114</v>
      </c>
      <c r="F89" s="53">
        <f>E86</f>
        <v>57090.62890003746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2017-08-21T12:54:50Z</cp:lastPrinted>
  <dcterms:created xsi:type="dcterms:W3CDTF">2008-08-18T07:30:19Z</dcterms:created>
  <dcterms:modified xsi:type="dcterms:W3CDTF">2017-11-16T13:05:38Z</dcterms:modified>
  <cp:category/>
  <cp:version/>
  <cp:contentType/>
  <cp:contentStatus/>
</cp:coreProperties>
</file>