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<sst xmlns="http://schemas.openxmlformats.org/spreadsheetml/2006/main" count="161" uniqueCount="138">
  <si>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</si>
  <si>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</si>
  <si>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</si>
  <si>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</si>
  <si>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</si>
  <si>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</si>
  <si>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</si>
  <si>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</si>
  <si>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</si>
  <si>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</si>
  <si>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</si>
  <si>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</si>
  <si>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</si>
  <si>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</si>
  <si>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</si>
  <si>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</si>
  <si>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</si>
  <si>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</si>
  <si>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</si>
  <si>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</si>
  <si>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</si>
  <si>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</si>
  <si>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</si>
  <si>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</si>
  <si>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</si>
  <si>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</si>
  <si>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</si>
  <si>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</si>
  <si>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</si>
  <si>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</si>
  <si>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</si>
  <si>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</si>
  <si>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</si>
  <si>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</si>
  <si>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</si>
  <si>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</si>
  <si>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</si>
  <si>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</si>
  <si>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</si>
  <si>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</si>
  <si>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</si>
  <si>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</si>
  <si>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</si>
  <si>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</si>
  <si>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</si>
  <si>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</si>
  <si>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</si>
  <si>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</si>
  <si>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</si>
  <si>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</si>
  <si>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</si>
  <si>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</si>
  <si>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</si>
  <si>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</si>
  <si>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</si>
  <si>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</si>
  <si>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</si>
  <si>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</si>
  <si>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</si>
  <si>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</si>
  <si>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</si>
  <si>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</si>
  <si>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</si>
  <si>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</si>
  <si>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</si>
  <si>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</si>
  <si>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</si>
  <si>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</si>
  <si>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</si>
  <si>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</si>
  <si>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</si>
  <si>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</si>
  <si>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</si>
  <si>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</si>
  <si>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</si>
  <si>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</si>
  <si>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</si>
  <si>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</si>
  <si>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</si>
  <si>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</si>
  <si>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</si>
  <si>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</si>
  <si>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</si>
  <si>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</si>
  <si>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</si>
  <si>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</si>
  <si>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</si>
  <si>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</si>
  <si>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</si>
  <si>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</si>
  <si>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</si>
  <si>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</si>
  <si>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</si>
  <si>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</si>
  <si>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</si>
  <si>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</si>
  <si>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</si>
  <si>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</si>
  <si>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</si>
  <si>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</si>
  <si>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</si>
  <si>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</si>
  <si>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</si>
  <si>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</si>
  <si>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</si>
  <si>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</si>
  <si>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</si>
  <si>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</si>
  <si>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</si>
  <si>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</si>
  <si>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</si>
  <si>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</si>
  <si>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</si>
  <si>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</si>
  <si>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</si>
  <si>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</si>
  <si>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</si>
  <si>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</si>
  <si>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</si>
  <si>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</si>
  <si>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</si>
  <si>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</si>
  <si>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</si>
  <si>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</si>
  <si>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</si>
  <si>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</si>
  <si>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</si>
  <si>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</si>
  <si>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</si>
  <si>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</si>
  <si>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</si>
  <si>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</si>
  <si>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r>
      <t>ь</t>
    </r>
    <r>
      <rPr>
        <b/>
        <sz val="8"/>
        <rFont val="Arial Cyr"/>
        <family val="0"/>
      </rPr>
      <t>заполнить</t>
    </r>
  </si>
  <si>
    <t xml:space="preserve">за </t>
  </si>
  <si>
    <t>ноября</t>
  </si>
  <si>
    <t>за   ноябрь  2017 г.</t>
  </si>
  <si>
    <t>ост.на 01.12</t>
  </si>
  <si>
    <r>
      <t xml:space="preserve">за </t>
    </r>
    <r>
      <rPr>
        <b/>
        <sz val="8"/>
        <rFont val="Arial Cyr"/>
        <family val="0"/>
      </rPr>
      <t>за 4 месяца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</si>
</sst>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45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E84" sqref="E84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128</v>
      </c>
    </row>
    <row r="2" spans="3:11" ht="12.75">
      <c r="C2" s="1" t="s">
        <v>84</v>
      </c>
      <c r="D2" s="8">
        <v>11</v>
      </c>
      <c r="K2" s="5" t="s">
        <v>135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134</v>
      </c>
      <c r="G5" s="8" t="s">
        <v>127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L6*114.3*1.202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3.53</v>
      </c>
      <c r="M13" s="47">
        <f t="shared" si="0"/>
        <v>484.98175799999996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243.177822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247.29948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68.6943</v>
      </c>
    </row>
    <row r="20" spans="1:13" ht="12.75">
      <c r="A20" t="s">
        <v>101</v>
      </c>
      <c r="J20" s="20"/>
      <c r="K20" s="27" t="s">
        <v>58</v>
      </c>
      <c r="L20" s="28">
        <f>SUM(L6:L19)</f>
        <v>7.6</v>
      </c>
      <c r="M20" s="32">
        <f>SUM(M6:M19)</f>
        <v>1044.15336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/>
      <c r="L24" s="47"/>
      <c r="M24" s="31">
        <f>L24*114.3*1.202*1.15</f>
        <v>0</v>
      </c>
    </row>
    <row r="25" spans="1:13" ht="12.75">
      <c r="A25" t="s">
        <v>105</v>
      </c>
      <c r="J25" s="20">
        <v>2</v>
      </c>
      <c r="K25" s="20"/>
      <c r="L25" s="47"/>
      <c r="M25" s="31">
        <f aca="true" t="shared" si="1" ref="M25:M35">L25*114.3*1.202*1.15</f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108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0</v>
      </c>
      <c r="M36" s="32">
        <f>SUM(M24:M35)</f>
        <v>0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41486.92-80.26</f>
        <v>41406.659999999996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v>38453.66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0.9286829703240977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39353.66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5">
        <v>5781.62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(2000)*1.202</f>
        <v>2404</v>
      </c>
      <c r="J50" s="20">
        <v>11</v>
      </c>
      <c r="K50" s="20"/>
      <c r="L50" s="23"/>
      <c r="M50" s="23"/>
    </row>
    <row r="51" spans="1:13" ht="12.75">
      <c r="A51" s="6" t="s">
        <v>82</v>
      </c>
      <c r="E51" s="5">
        <v>0</v>
      </c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8185.62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73</v>
      </c>
      <c r="D54" s="5">
        <v>1.92</v>
      </c>
      <c r="E54" t="s">
        <v>14</v>
      </c>
      <c r="F54" s="11">
        <f>E33*D54</f>
        <v>5349.312</v>
      </c>
      <c r="J54" s="20">
        <v>15</v>
      </c>
      <c r="K54" s="20"/>
      <c r="L54" s="23"/>
      <c r="M54" s="23"/>
    </row>
    <row r="55" spans="1:13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5349.312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161506</v>
      </c>
      <c r="D58">
        <v>228935.4</v>
      </c>
      <c r="E58">
        <v>3169.4</v>
      </c>
      <c r="F58" s="36">
        <f>C58/D58*E58</f>
        <v>2235.901989818962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1044.15336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0</v>
      </c>
      <c r="J60" s="20">
        <v>21</v>
      </c>
      <c r="K60" s="20"/>
      <c r="L60" s="23"/>
      <c r="M60" s="23"/>
    </row>
    <row r="61" spans="1:13" ht="12.75">
      <c r="A61" t="s">
        <v>72</v>
      </c>
      <c r="F61" s="5"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0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f>E33</f>
        <v>2786.1</v>
      </c>
      <c r="C65" t="s">
        <v>13</v>
      </c>
      <c r="D65" s="11">
        <v>0.3</v>
      </c>
      <c r="E65" t="s">
        <v>14</v>
      </c>
      <c r="F65" s="46">
        <f>B65*D65</f>
        <v>835.8299999999999</v>
      </c>
      <c r="J65" s="20"/>
      <c r="K65" s="20"/>
      <c r="L65" s="34" t="s">
        <v>65</v>
      </c>
      <c r="M65" s="35">
        <f>SUM(M40:M64)</f>
        <v>0</v>
      </c>
    </row>
    <row r="66" spans="1:6" ht="12.75">
      <c r="A66" s="49" t="s">
        <v>78</v>
      </c>
      <c r="B66" s="49"/>
      <c r="C66" s="49"/>
      <c r="D66" s="46"/>
      <c r="E66" s="49"/>
      <c r="F66" s="46">
        <v>0</v>
      </c>
    </row>
    <row r="67" spans="1:6" ht="12.75">
      <c r="A67" s="49" t="s">
        <v>83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4115.885349818962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0.22</v>
      </c>
      <c r="E70" t="s">
        <v>14</v>
      </c>
      <c r="F70" s="46">
        <f>B70*D70</f>
        <v>612.942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1.23</v>
      </c>
      <c r="E73" t="s">
        <v>14</v>
      </c>
      <c r="F73" s="11">
        <f>B73*D73</f>
        <v>3426.903</v>
      </c>
    </row>
    <row r="74" spans="1:6" ht="12.75">
      <c r="A74" s="10" t="s">
        <v>29</v>
      </c>
      <c r="F74" s="33">
        <f>F70+F73</f>
        <v>4039.845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2.17</v>
      </c>
      <c r="E77" t="s">
        <v>14</v>
      </c>
      <c r="F77" s="11">
        <f>B77*D77</f>
        <v>6045.8369999999995</v>
      </c>
    </row>
    <row r="78" spans="1:6" ht="12.75">
      <c r="A78" s="10" t="s">
        <v>32</v>
      </c>
      <c r="F78" s="33">
        <f>SUM(F77)</f>
        <v>6045.8369999999995</v>
      </c>
    </row>
    <row r="79" spans="1:6" ht="12.75">
      <c r="A79" s="48" t="s">
        <v>77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27736.499349818965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1608.7169622894999</v>
      </c>
      <c r="I81" s="7"/>
    </row>
    <row r="82" spans="1:9" ht="12.75">
      <c r="A82" s="1"/>
      <c r="B82" s="37" t="s">
        <v>129</v>
      </c>
      <c r="C82" s="37"/>
      <c r="D82" s="55"/>
      <c r="E82" s="56" t="s">
        <v>132</v>
      </c>
      <c r="F82" s="57">
        <v>0</v>
      </c>
      <c r="I82" s="7"/>
    </row>
    <row r="83" spans="1:9" ht="12.75">
      <c r="A83" s="1"/>
      <c r="B83" s="37" t="s">
        <v>130</v>
      </c>
      <c r="C83" s="37"/>
      <c r="D83" s="1"/>
      <c r="E83" s="56" t="s">
        <v>133</v>
      </c>
      <c r="F83" s="57">
        <v>0</v>
      </c>
      <c r="I83" s="7"/>
    </row>
    <row r="84" spans="1:9" ht="12.75">
      <c r="A84" s="1"/>
      <c r="B84" s="37" t="s">
        <v>131</v>
      </c>
      <c r="C84" s="37"/>
      <c r="D84" s="1"/>
      <c r="E84" s="56" t="s">
        <v>137</v>
      </c>
      <c r="F84" s="57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29345.216312108467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136</v>
      </c>
    </row>
    <row r="87" spans="1:6" ht="12.75">
      <c r="A87" s="13"/>
      <c r="B87" s="40">
        <v>43405</v>
      </c>
      <c r="C87" s="41">
        <v>-38803</v>
      </c>
      <c r="D87" s="44">
        <f>F44</f>
        <v>39353.66</v>
      </c>
      <c r="E87" s="44">
        <f>F85</f>
        <v>29345.216312108467</v>
      </c>
      <c r="F87" s="45">
        <f>C87+D87-E87</f>
        <v>-28794.556312108463</v>
      </c>
    </row>
    <row r="89" spans="1:6" ht="13.5" thickBot="1">
      <c r="A89" t="s">
        <v>110</v>
      </c>
      <c r="C89" s="53">
        <v>43040</v>
      </c>
      <c r="D89" s="8" t="s">
        <v>111</v>
      </c>
      <c r="E89" s="53">
        <v>43069</v>
      </c>
      <c r="F89" t="s">
        <v>112</v>
      </c>
    </row>
    <row r="90" spans="1:7" ht="13.5" thickBot="1">
      <c r="A90" t="s">
        <v>113</v>
      </c>
      <c r="F90" s="54">
        <f>E87</f>
        <v>29345.216312108467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2017-08-21T12:45:35Z</cp:lastPrinted>
  <dcterms:created xsi:type="dcterms:W3CDTF">2008-08-18T07:30:19Z</dcterms:created>
  <dcterms:modified xsi:type="dcterms:W3CDTF">2018-02-28T10:44:40Z</dcterms:modified>
  <cp:category/>
  <cp:version/>
  <cp:contentType/>
  <cp:contentStatus/>
</cp:coreProperties>
</file>