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<sst xmlns="http://schemas.openxmlformats.org/spreadsheetml/2006/main" count="164" uniqueCount="140">
  <si>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</si>
  <si>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</si>
  <si>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</si>
  <si>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</si>
  <si>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</si>
  <si>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</si>
  <si>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</si>
  <si>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</si>
  <si>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</si>
  <si>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</si>
  <si>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</si>
  <si>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</si>
  <si>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</si>
  <si>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</si>
  <si>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</si>
  <si>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</si>
  <si>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</si>
  <si>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</si>
  <si>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</si>
  <si>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</si>
  <si>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</si>
  <si>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</si>
  <si>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</si>
  <si>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</si>
  <si>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</si>
  <si>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</si>
  <si>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</si>
  <si>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</si>
  <si>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</si>
  <si>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</si>
  <si>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</si>
  <si>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</si>
  <si>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</si>
  <si>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</si>
  <si>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</si>
  <si>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</si>
  <si>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</si>
  <si>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</si>
  <si>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</si>
  <si>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</si>
  <si>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</si>
  <si>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</si>
  <si>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</si>
  <si>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</si>
  <si>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</si>
  <si>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</si>
  <si>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</si>
  <si>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</si>
  <si>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</si>
  <si>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</si>
  <si>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</si>
  <si>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</si>
  <si>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</si>
  <si>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</si>
  <si>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</si>
  <si>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</si>
  <si>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</si>
  <si>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</si>
  <si>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</si>
  <si>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</si>
  <si>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</si>
  <si>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</si>
  <si>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</si>
  <si>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</si>
  <si>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</si>
  <si>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</si>
  <si>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</si>
  <si>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</si>
  <si>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</si>
  <si>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</si>
  <si>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</si>
  <si>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</si>
  <si>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</si>
  <si>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</si>
  <si>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</si>
  <si>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</si>
  <si>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</si>
  <si>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</si>
  <si>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</si>
  <si>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</si>
  <si>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</si>
  <si>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</si>
  <si>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</si>
  <si>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</si>
  <si>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</si>
  <si>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</si>
  <si>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</si>
  <si>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</si>
  <si>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</si>
  <si>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</si>
  <si>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</si>
  <si>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</si>
  <si>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</si>
  <si>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</si>
  <si>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</si>
  <si>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</si>
  <si>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</si>
  <si>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</si>
  <si>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</si>
  <si>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</si>
  <si>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</si>
  <si>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</si>
  <si>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</si>
  <si>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</si>
  <si>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</si>
  <si>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</si>
  <si>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</si>
  <si>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</si>
  <si>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</si>
  <si>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</si>
  <si>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</si>
  <si>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</si>
  <si>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</si>
  <si>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</si>
  <si>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</si>
  <si>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</si>
  <si>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</si>
  <si>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</si>
  <si>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</si>
  <si>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</si>
  <si>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</si>
  <si>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</si>
  <si>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</si>
  <si>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</si>
  <si>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</si>
  <si>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</si>
  <si>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</si>
  <si>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</si>
  <si>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</si>
  <si>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</si>
  <si>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</si>
  <si>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</si>
  <si>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</si>
  <si>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</si>
  <si>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01.10.</t>
  </si>
  <si>
    <t>установка муфты 25</t>
  </si>
  <si>
    <t>муфта 25</t>
  </si>
  <si>
    <t>1шт</t>
  </si>
  <si>
    <t>смена ламп (1шт) п-д 3</t>
  </si>
  <si>
    <t>лампа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</si>
</sst>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38" sqref="M38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9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L6*114.3*1.202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51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51">
        <f t="shared" si="0"/>
        <v>313.24600799999996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51">
        <f t="shared" si="0"/>
        <v>148.379688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51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3.86</v>
      </c>
      <c r="M20" s="34">
        <f>SUM(M6:M19)</f>
        <v>530.319996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135</v>
      </c>
      <c r="L24" s="60">
        <v>1</v>
      </c>
      <c r="M24" s="33">
        <f>L24*114.3*1.202*1.15</f>
        <v>157.99688999999998</v>
      </c>
    </row>
    <row r="25" spans="1:13" ht="12.75">
      <c r="A25" t="s">
        <v>106</v>
      </c>
      <c r="J25" s="36">
        <v>2</v>
      </c>
      <c r="K25" s="35" t="s">
        <v>138</v>
      </c>
      <c r="L25" s="60">
        <v>0.07</v>
      </c>
      <c r="M25" s="33">
        <f aca="true" t="shared" si="1" ref="M25:M32">L25*114.3*1.202*1.15</f>
        <v>11.0597823</v>
      </c>
    </row>
    <row r="26" spans="1:13" ht="12.75">
      <c r="A26" t="s">
        <v>107</v>
      </c>
      <c r="J26" s="36">
        <v>3</v>
      </c>
      <c r="K26" s="35"/>
      <c r="L26" s="60"/>
      <c r="M26" s="33">
        <f t="shared" si="1"/>
        <v>0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36">
        <v>4</v>
      </c>
      <c r="K27" s="35"/>
      <c r="L27" s="23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20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35"/>
      <c r="L31" s="23"/>
      <c r="M31" s="33">
        <f t="shared" si="1"/>
        <v>0</v>
      </c>
    </row>
    <row r="32" spans="10:13" ht="12.75">
      <c r="J32" s="36">
        <v>9</v>
      </c>
      <c r="K32" s="35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1.07</v>
      </c>
      <c r="M33" s="34">
        <f>SUM(M24:M32)</f>
        <v>169.05667229999997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 t="s">
        <v>136</v>
      </c>
      <c r="L37" s="25" t="s">
        <v>137</v>
      </c>
      <c r="M37" s="25">
        <v>131.5</v>
      </c>
    </row>
    <row r="38" spans="2:13" ht="12.75">
      <c r="B38" s="1" t="s">
        <v>5</v>
      </c>
      <c r="C38" s="1"/>
      <c r="J38" s="20">
        <v>2</v>
      </c>
      <c r="K38" s="20" t="s">
        <v>139</v>
      </c>
      <c r="L38" s="25" t="s">
        <v>137</v>
      </c>
      <c r="M38" s="25">
        <v>13</v>
      </c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f>30311.66+210.82+-975.81</f>
        <v>29546.67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f>36759.92</f>
        <v>36759.92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1.2441307260682846</v>
      </c>
      <c r="J42" s="20">
        <v>6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5606.03+250+400</f>
        <v>6256.03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43015.95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13</v>
      </c>
      <c r="K49" s="20"/>
      <c r="L49" s="25"/>
      <c r="M49" s="25"/>
    </row>
    <row r="50" spans="1:13" ht="12.75">
      <c r="A50" s="6" t="s">
        <v>15</v>
      </c>
      <c r="F50" s="11">
        <f>(1600)*1.202</f>
        <v>1923.1999999999998</v>
      </c>
      <c r="J50" s="20">
        <v>14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5970.33</v>
      </c>
      <c r="J52" s="20">
        <v>16</v>
      </c>
      <c r="K52" s="20"/>
      <c r="L52" s="25"/>
      <c r="M52" s="25"/>
    </row>
    <row r="53" spans="1:13" ht="12.75">
      <c r="A53" s="4" t="s">
        <v>16</v>
      </c>
      <c r="J53" s="20">
        <v>17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4035.8399999999997</v>
      </c>
      <c r="J54" s="20">
        <v>18</v>
      </c>
      <c r="K54" s="20"/>
      <c r="L54" s="25"/>
      <c r="M54" s="25"/>
    </row>
    <row r="55" spans="1:13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4035.8399999999997</v>
      </c>
      <c r="J56" s="20">
        <v>20</v>
      </c>
      <c r="K56" s="20"/>
      <c r="L56" s="25"/>
      <c r="M56" s="25"/>
    </row>
    <row r="57" spans="1:13" ht="12.75">
      <c r="A57" s="4" t="s">
        <v>18</v>
      </c>
      <c r="B57" s="4"/>
      <c r="J57" s="20">
        <v>21</v>
      </c>
      <c r="K57" s="20"/>
      <c r="L57" s="25"/>
      <c r="M57" s="25"/>
    </row>
    <row r="58" spans="1:13" ht="12.75">
      <c r="A58" t="s">
        <v>19</v>
      </c>
      <c r="C58" s="54">
        <v>161506</v>
      </c>
      <c r="D58">
        <v>228935.4</v>
      </c>
      <c r="E58">
        <v>2102</v>
      </c>
      <c r="F58" s="37">
        <f>C58/D58*E58</f>
        <v>1482.888238341471</v>
      </c>
      <c r="J58" s="20">
        <v>22</v>
      </c>
      <c r="K58" s="20"/>
      <c r="L58" s="25"/>
      <c r="M58" s="25"/>
    </row>
    <row r="59" spans="1:13" ht="12.75">
      <c r="A59" t="s">
        <v>20</v>
      </c>
      <c r="F59" s="37">
        <f>M20</f>
        <v>530.319996</v>
      </c>
      <c r="J59" s="20">
        <v>23</v>
      </c>
      <c r="K59" s="20"/>
      <c r="L59" s="25"/>
      <c r="M59" s="25"/>
    </row>
    <row r="60" spans="1:13" ht="12.75">
      <c r="A60" t="s">
        <v>21</v>
      </c>
      <c r="F60" s="11">
        <f>M33</f>
        <v>169.05667229999997</v>
      </c>
      <c r="J60" s="20"/>
      <c r="K60" s="20"/>
      <c r="L60" s="31" t="s">
        <v>64</v>
      </c>
      <c r="M60" s="28">
        <f>SUM(M37:M59)</f>
        <v>144.5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5">
        <f>M60</f>
        <v>144.5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0.23</v>
      </c>
      <c r="E65" t="s">
        <v>14</v>
      </c>
      <c r="F65" s="5">
        <f>B65*D65</f>
        <v>483.46000000000004</v>
      </c>
    </row>
    <row r="66" spans="1:6" ht="12.75">
      <c r="A66" s="54" t="s">
        <v>75</v>
      </c>
      <c r="B66" s="54"/>
      <c r="C66" s="54"/>
      <c r="D66" s="58"/>
      <c r="E66" s="54"/>
      <c r="F66" s="59">
        <v>0</v>
      </c>
    </row>
    <row r="67" spans="1:6" ht="12.75">
      <c r="A67" s="48" t="s">
        <v>84</v>
      </c>
      <c r="B67" s="48"/>
      <c r="C67" s="48"/>
      <c r="D67" s="47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2810.224906641471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0.21</v>
      </c>
      <c r="E70" t="s">
        <v>14</v>
      </c>
      <c r="F70" s="47">
        <f>B70*D70</f>
        <v>441.41999999999996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1.01</v>
      </c>
      <c r="E73" t="s">
        <v>14</v>
      </c>
      <c r="F73" s="11">
        <f>B73*D73</f>
        <v>2123.02</v>
      </c>
    </row>
    <row r="74" spans="1:6" ht="12.75">
      <c r="A74" s="4" t="s">
        <v>29</v>
      </c>
      <c r="F74" s="32">
        <f>F70+F73</f>
        <v>2564.44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2.4</v>
      </c>
      <c r="E77" t="s">
        <v>14</v>
      </c>
      <c r="F77" s="5">
        <f>B77*D77</f>
        <v>5044.8</v>
      </c>
    </row>
    <row r="78" spans="1:6" ht="12.75">
      <c r="A78" s="4" t="s">
        <v>31</v>
      </c>
      <c r="F78" s="8">
        <f>SUM(F77)</f>
        <v>5044.8</v>
      </c>
    </row>
    <row r="79" spans="1:6" ht="12.75">
      <c r="A79" s="52" t="s">
        <v>78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20425.634906641473</v>
      </c>
    </row>
    <row r="81" spans="1:9" ht="12.75">
      <c r="A81" s="1" t="s">
        <v>76</v>
      </c>
      <c r="B81" s="38"/>
      <c r="C81" s="50">
        <v>0.058</v>
      </c>
      <c r="D81" s="1"/>
      <c r="E81" s="1"/>
      <c r="F81" s="32">
        <f>F80*5.8%</f>
        <v>1184.6868245852054</v>
      </c>
      <c r="I81" s="7"/>
    </row>
    <row r="82" spans="1:9" ht="12.75">
      <c r="A82" s="1"/>
      <c r="B82" s="38" t="s">
        <v>129</v>
      </c>
      <c r="C82" s="50"/>
      <c r="D82" s="1"/>
      <c r="E82" s="61"/>
      <c r="F82" s="62">
        <v>4533.75</v>
      </c>
      <c r="I82" s="7"/>
    </row>
    <row r="83" spans="1:9" ht="12.75">
      <c r="A83" s="1"/>
      <c r="B83" s="38" t="s">
        <v>130</v>
      </c>
      <c r="C83" s="50"/>
      <c r="D83" s="1"/>
      <c r="E83" s="61"/>
      <c r="F83" s="62">
        <v>188.54</v>
      </c>
      <c r="I83" s="7"/>
    </row>
    <row r="84" spans="1:9" ht="12.75">
      <c r="A84" s="1"/>
      <c r="B84" s="38" t="s">
        <v>131</v>
      </c>
      <c r="C84" s="50"/>
      <c r="D84" s="1"/>
      <c r="E84" s="61"/>
      <c r="F84" s="62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26332.61173122668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42979</v>
      </c>
      <c r="C87" s="42">
        <v>245097</v>
      </c>
      <c r="D87" s="45">
        <f>F44</f>
        <v>43015.95</v>
      </c>
      <c r="E87" s="45">
        <f>F85</f>
        <v>26332.61173122668</v>
      </c>
      <c r="F87" s="46">
        <f>C87+D87-E87</f>
        <v>261780.33826877334</v>
      </c>
    </row>
    <row r="89" spans="1:6" ht="13.5" thickBot="1">
      <c r="A89" t="s">
        <v>111</v>
      </c>
      <c r="C89" s="56">
        <v>42979</v>
      </c>
      <c r="D89" s="8" t="s">
        <v>112</v>
      </c>
      <c r="E89" s="56">
        <v>43038</v>
      </c>
      <c r="F89" t="s">
        <v>113</v>
      </c>
    </row>
    <row r="90" spans="1:7" ht="13.5" thickBot="1">
      <c r="A90" t="s">
        <v>114</v>
      </c>
      <c r="F90" s="57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2017-08-21T12:43:19Z</cp:lastPrinted>
  <dcterms:created xsi:type="dcterms:W3CDTF">2008-08-18T07:30:19Z</dcterms:created>
  <dcterms:modified xsi:type="dcterms:W3CDTF">2017-12-05T12:53:18Z</dcterms:modified>
  <cp:category/>
  <cp:version/>
  <cp:contentType/>
  <cp:contentStatus/>
</cp:coreProperties>
</file>