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<sst xmlns="http://schemas.openxmlformats.org/spreadsheetml/2006/main" count="160" uniqueCount="137">
  <si>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</si>
  <si>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</si>
  <si>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</si>
  <si>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</si>
  <si>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</si>
  <si>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</si>
  <si>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</si>
  <si>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</si>
  <si>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</si>
  <si>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</si>
  <si>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</si>
  <si>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</si>
  <si>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</si>
  <si>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</si>
  <si>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</si>
  <si>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</si>
  <si>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</si>
  <si>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</si>
  <si>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</si>
  <si>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</si>
  <si>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</si>
  <si>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</si>
  <si>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</si>
  <si>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</si>
  <si>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</si>
  <si>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</si>
  <si>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</si>
  <si>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</si>
  <si>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</si>
  <si>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</si>
  <si>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</si>
  <si>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</si>
  <si>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</si>
  <si>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</si>
  <si>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</si>
  <si>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</si>
  <si>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</si>
  <si>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</si>
  <si>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</si>
  <si>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</si>
  <si>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</si>
  <si>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</si>
  <si>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</si>
  <si>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</si>
  <si>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</si>
  <si>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</si>
  <si>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</si>
  <si>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</si>
  <si>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</si>
  <si>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</si>
  <si>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</si>
  <si>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</si>
  <si>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</si>
  <si>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</si>
  <si>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</si>
  <si>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</si>
  <si>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</si>
  <si>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</si>
  <si>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</si>
  <si>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</si>
  <si>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</si>
  <si>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</si>
  <si>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</si>
  <si>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</si>
  <si>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</si>
  <si>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</si>
  <si>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</si>
  <si>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</si>
  <si>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</si>
  <si>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</si>
  <si>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</si>
  <si>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</si>
  <si>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</si>
  <si>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</si>
  <si>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</si>
  <si>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</si>
  <si>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</si>
  <si>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</si>
  <si>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</si>
  <si>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</si>
  <si>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</si>
  <si>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</si>
  <si>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</si>
  <si>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</si>
  <si>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</si>
  <si>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</si>
  <si>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</si>
  <si>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</si>
  <si>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</si>
  <si>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</si>
  <si>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</si>
  <si>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</si>
  <si>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</si>
  <si>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</si>
  <si>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</si>
  <si>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</si>
  <si>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</si>
  <si>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</si>
  <si>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</si>
  <si>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</si>
  <si>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</si>
  <si>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</si>
  <si>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</si>
  <si>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</si>
  <si>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</si>
  <si>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</si>
  <si>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</si>
  <si>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</si>
  <si>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</si>
  <si>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</si>
  <si>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</si>
  <si>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</si>
  <si>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</si>
  <si>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</si>
  <si>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</si>
  <si>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</si>
  <si>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</si>
  <si>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</si>
  <si>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</si>
  <si>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</si>
  <si>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</si>
  <si>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</si>
  <si>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</si>
  <si>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</si>
  <si>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</si>
  <si>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</si>
  <si>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</si>
  <si>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</si>
  <si>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</si>
  <si>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0</t>
  </si>
  <si>
    <t>2017 г.</t>
  </si>
  <si>
    <t>февраля</t>
  </si>
  <si>
    <t>за  февраль 2017 г.</t>
  </si>
  <si>
    <t>ост.на 01.03</t>
  </si>
  <si>
    <t xml:space="preserve">смена ламп (1шт) </t>
  </si>
  <si>
    <t>лампа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</si>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</sst>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3">
      <selection activeCell="M36" sqref="M36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2</v>
      </c>
      <c r="K2" s="5" t="s">
        <v>132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</v>
      </c>
      <c r="M11" s="46">
        <f t="shared" si="0"/>
        <v>412.16579999999993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51" t="s">
        <v>129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/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3.5</v>
      </c>
      <c r="M20" s="34">
        <f>SUM(M6:M19)</f>
        <v>480.86009999999993</v>
      </c>
    </row>
    <row r="21" spans="1:11" ht="12.75">
      <c r="A21" t="s">
        <v>128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134</v>
      </c>
      <c r="L24" s="25">
        <v>0.071</v>
      </c>
      <c r="M24" s="33">
        <f aca="true" t="shared" si="1" ref="M24:M31">L24*114.3*1.202*1.15</f>
        <v>11.217779189999998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0.071</v>
      </c>
      <c r="M32" s="34">
        <f>SUM(M24:M31)</f>
        <v>11.217779189999998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135</v>
      </c>
      <c r="L36" s="23" t="s">
        <v>136</v>
      </c>
      <c r="M36" s="23">
        <v>13.3</v>
      </c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v>22320.87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20654.66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0.9253519240065464</v>
      </c>
      <c r="J42" s="23">
        <v>7</v>
      </c>
      <c r="K42" s="44"/>
      <c r="L42" s="23"/>
      <c r="M42" s="23"/>
    </row>
    <row r="43" spans="1:13" ht="12.75">
      <c r="A43" t="s">
        <v>127</v>
      </c>
      <c r="F43" s="5">
        <f>250</f>
        <v>250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20904.66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v>5781.62</v>
      </c>
      <c r="J49" s="25">
        <v>14</v>
      </c>
      <c r="K49" s="45"/>
      <c r="L49" s="25"/>
      <c r="M49" s="25"/>
    </row>
    <row r="50" spans="1:13" ht="12.75">
      <c r="A50" s="6" t="s">
        <v>79</v>
      </c>
      <c r="F50" s="5">
        <f>(800+100)*1.202</f>
        <v>1081.8</v>
      </c>
      <c r="J50" s="25">
        <v>15</v>
      </c>
      <c r="K50" s="45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6863.42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1.78</v>
      </c>
      <c r="E54" t="s">
        <v>14</v>
      </c>
      <c r="F54" s="11">
        <f>E33*D54</f>
        <v>2801.008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13.3</v>
      </c>
    </row>
    <row r="56" spans="1:6" ht="12.75">
      <c r="A56" s="4" t="s">
        <v>16</v>
      </c>
      <c r="B56" s="10"/>
      <c r="C56" s="10"/>
      <c r="F56" s="32">
        <f>SUM(F54:F55)</f>
        <v>2801.008</v>
      </c>
    </row>
    <row r="57" spans="1:2" ht="12.75">
      <c r="A57" s="4" t="s">
        <v>17</v>
      </c>
      <c r="B57" s="4"/>
    </row>
    <row r="58" spans="1:6" ht="12.75">
      <c r="A58" t="s">
        <v>18</v>
      </c>
      <c r="C58" s="53">
        <v>150190</v>
      </c>
      <c r="D58">
        <v>228935.4</v>
      </c>
      <c r="E58">
        <v>1537.6</v>
      </c>
      <c r="F58" s="35">
        <f>C58/D58*E58</f>
        <v>1008.7218665178037</v>
      </c>
    </row>
    <row r="59" spans="1:6" ht="12.75">
      <c r="A59" t="s">
        <v>19</v>
      </c>
      <c r="F59" s="35">
        <f>M20</f>
        <v>480.86009999999993</v>
      </c>
    </row>
    <row r="60" spans="1:6" ht="12.75">
      <c r="A60" t="s">
        <v>20</v>
      </c>
      <c r="F60" s="11">
        <f>M32</f>
        <v>11.217779189999998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M55</f>
        <v>13.3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0.24</v>
      </c>
      <c r="E65" t="s">
        <v>14</v>
      </c>
      <c r="F65" s="11">
        <f>B65*D65</f>
        <v>377.664</v>
      </c>
    </row>
    <row r="66" spans="1:6" ht="12.75">
      <c r="A66" s="48" t="s">
        <v>74</v>
      </c>
      <c r="B66" s="48"/>
      <c r="C66" s="48"/>
      <c r="D66" s="52"/>
      <c r="E66" s="48"/>
      <c r="F66" s="52">
        <v>0</v>
      </c>
    </row>
    <row r="67" spans="1:6" ht="12.75">
      <c r="A67" s="48" t="s">
        <v>84</v>
      </c>
      <c r="B67" s="48"/>
      <c r="C67" s="48"/>
      <c r="D67" s="52">
        <v>0</v>
      </c>
      <c r="E67" s="48"/>
      <c r="F67" s="52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1891.7637457078038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0.27</v>
      </c>
      <c r="E70" t="s">
        <v>14</v>
      </c>
      <c r="F70" s="11">
        <f>B70*D70</f>
        <v>424.872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0.88</v>
      </c>
      <c r="E73" t="s">
        <v>14</v>
      </c>
      <c r="F73" s="11">
        <f>B73*D73</f>
        <v>1384.768</v>
      </c>
    </row>
    <row r="74" spans="1:6" ht="12.75">
      <c r="A74" s="4" t="s">
        <v>28</v>
      </c>
      <c r="F74" s="32">
        <f>F70+F73</f>
        <v>1809.64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1.9</v>
      </c>
      <c r="E77" t="s">
        <v>14</v>
      </c>
      <c r="F77" s="11">
        <f>B77*D77</f>
        <v>2989.8399999999997</v>
      </c>
    </row>
    <row r="78" spans="1:6" ht="12.75">
      <c r="A78" s="4" t="s">
        <v>31</v>
      </c>
      <c r="F78" s="32">
        <f>SUM(F77)</f>
        <v>2989.8399999999997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8" ht="12.75">
      <c r="A80" s="1" t="s">
        <v>32</v>
      </c>
      <c r="B80" s="1"/>
      <c r="F80" s="32">
        <f>F52+F56+F68+F74+F78+F79</f>
        <v>16355.671745707803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948.6289612510525</v>
      </c>
      <c r="G81" s="7"/>
      <c r="H81" s="7"/>
      <c r="I81" s="7"/>
    </row>
    <row r="82" spans="1:6" ht="15">
      <c r="A82" s="12" t="s">
        <v>34</v>
      </c>
      <c r="B82" s="12"/>
      <c r="C82" s="12"/>
      <c r="D82" s="12"/>
      <c r="E82" s="12"/>
      <c r="F82" s="31">
        <f>F80+F81</f>
        <v>17304.300706958857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133</v>
      </c>
    </row>
    <row r="84" spans="1:6" ht="12.75">
      <c r="A84" s="13"/>
      <c r="B84" s="39">
        <v>42767</v>
      </c>
      <c r="C84" s="40">
        <v>-325028</v>
      </c>
      <c r="D84" s="42">
        <f>F44</f>
        <v>20904.66</v>
      </c>
      <c r="E84" s="42">
        <f>F82</f>
        <v>17304.300706958857</v>
      </c>
      <c r="F84" s="43">
        <f>C84+D84-E84</f>
        <v>-321427.6407069589</v>
      </c>
    </row>
    <row r="86" spans="1:6" ht="13.5" thickBot="1">
      <c r="A86" t="s">
        <v>111</v>
      </c>
      <c r="C86" s="55">
        <v>42767</v>
      </c>
      <c r="D86" s="8" t="s">
        <v>112</v>
      </c>
      <c r="E86" s="55">
        <v>42794</v>
      </c>
      <c r="F86" t="s">
        <v>113</v>
      </c>
    </row>
    <row r="87" spans="1:7" ht="13.5" thickBot="1">
      <c r="A87" t="s">
        <v>114</v>
      </c>
      <c r="F87" s="56">
        <f>E84</f>
        <v>17304.300706958857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2017-01-21T08:24:11Z</cp:lastPrinted>
  <dcterms:created xsi:type="dcterms:W3CDTF">2008-08-18T07:30:19Z</dcterms:created>
  <dcterms:modified xsi:type="dcterms:W3CDTF">2017-05-11T08:33:43Z</dcterms:modified>
  <cp:category/>
  <cp:version/>
  <cp:contentType/>
  <cp:contentStatus/>
</cp:coreProperties>
</file>