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<sst xmlns="http://schemas.openxmlformats.org/spreadsheetml/2006/main" count="165" uniqueCount="145">
  <si>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</si>
  <si>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</si>
  <si>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</si>
  <si>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</si>
  <si>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</si>
  <si>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</si>
  <si>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</si>
  <si>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</si>
  <si>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</si>
  <si>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</si>
  <si>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</si>
  <si>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</si>
  <si>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</si>
  <si>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</si>
  <si>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</si>
  <si>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</si>
  <si>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</si>
  <si>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</si>
  <si>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</si>
  <si>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</si>
  <si>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</si>
  <si>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</si>
  <si>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</si>
  <si>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</si>
  <si>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</si>
  <si>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</si>
  <si>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</si>
  <si>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</si>
  <si>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</si>
  <si>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</si>
  <si>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</si>
  <si>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</si>
  <si>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</si>
  <si>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</si>
  <si>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</si>
  <si>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</si>
  <si>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</si>
  <si>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</si>
  <si>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</si>
  <si>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</si>
  <si>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</si>
  <si>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</si>
  <si>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</si>
  <si>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</si>
  <si>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</si>
  <si>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</si>
  <si>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</si>
  <si>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</si>
  <si>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</si>
  <si>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</si>
  <si>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</si>
  <si>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</si>
  <si>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</si>
  <si>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</si>
  <si>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</si>
  <si>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</si>
  <si>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</si>
  <si>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</si>
  <si>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</si>
  <si>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</si>
  <si>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</si>
  <si>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</si>
  <si>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</si>
  <si>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</si>
  <si>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</si>
  <si>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</si>
  <si>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</si>
  <si>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</si>
  <si>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</si>
  <si>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</si>
  <si>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</si>
  <si>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</si>
  <si>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</si>
  <si>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</si>
  <si>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</si>
  <si>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</si>
  <si>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</si>
  <si>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</si>
  <si>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</si>
  <si>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</si>
  <si>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</si>
  <si>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</si>
  <si>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</si>
  <si>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</si>
  <si>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</si>
  <si>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</si>
  <si>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</si>
  <si>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</si>
  <si>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</si>
  <si>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</si>
  <si>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</si>
  <si>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</si>
  <si>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</si>
  <si>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</si>
  <si>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</si>
  <si>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</si>
  <si>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</si>
  <si>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</si>
  <si>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</si>
  <si>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</si>
  <si>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</si>
  <si>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</si>
  <si>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</si>
  <si>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</si>
  <si>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</si>
  <si>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</si>
  <si>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</si>
  <si>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</si>
  <si>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</si>
  <si>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</si>
  <si>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</si>
  <si>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</si>
  <si>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</si>
  <si>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</si>
  <si>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</si>
  <si>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</si>
  <si>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</si>
  <si>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</si>
  <si>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</si>
  <si>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</si>
  <si>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</si>
  <si>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</si>
  <si>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</si>
  <si>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</si>
  <si>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</si>
  <si>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</si>
  <si>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</si>
  <si>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</si>
  <si>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</si>
  <si>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</si>
  <si>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</si>
  <si>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</si>
  <si>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</si>
  <si>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</si>
  <si>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окраска фасада (дет.сад.)</t>
  </si>
  <si>
    <t>краска фасадная</t>
  </si>
  <si>
    <t>4шт</t>
  </si>
  <si>
    <t>коллер</t>
  </si>
  <si>
    <t>2шт</t>
  </si>
  <si>
    <t>побелка деревьев, покраска бордюров</t>
  </si>
  <si>
    <t>известь</t>
  </si>
  <si>
    <t>100кг</t>
  </si>
  <si>
    <t>смена ламп (1шт) п-д2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</si>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</sst>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4</v>
      </c>
      <c r="K2" s="5" t="s">
        <v>133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820.209942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1086.743826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134</v>
      </c>
      <c r="L24" s="25">
        <v>11.84</v>
      </c>
      <c r="M24" s="33">
        <f aca="true" t="shared" si="1" ref="M24:M32">L24*114.3*1.202*1.15</f>
        <v>1870.6831775999997</v>
      </c>
    </row>
    <row r="25" spans="1:13" ht="12.75">
      <c r="A25" t="s">
        <v>108</v>
      </c>
      <c r="J25" s="20">
        <v>2</v>
      </c>
      <c r="K25" s="20" t="s">
        <v>139</v>
      </c>
      <c r="L25" s="25">
        <v>12.37</v>
      </c>
      <c r="M25" s="33">
        <f t="shared" si="1"/>
        <v>1954.4215292999995</v>
      </c>
    </row>
    <row r="26" spans="1:13" ht="12.75">
      <c r="A26" t="s">
        <v>109</v>
      </c>
      <c r="J26" s="20">
        <v>3</v>
      </c>
      <c r="K26" s="20" t="s">
        <v>142</v>
      </c>
      <c r="L26" s="25">
        <f>0.01*7.1</f>
        <v>0.071</v>
      </c>
      <c r="M26" s="33">
        <f t="shared" si="1"/>
        <v>11.217779189999998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11.84</v>
      </c>
      <c r="M33" s="34">
        <f>SUM(M24:M32)</f>
        <v>3836.322486089999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135</v>
      </c>
      <c r="L37" s="25" t="s">
        <v>136</v>
      </c>
      <c r="M37" s="25">
        <f>4*1133</f>
        <v>4532</v>
      </c>
    </row>
    <row r="38" spans="2:13" ht="12.75">
      <c r="B38" s="1" t="s">
        <v>5</v>
      </c>
      <c r="C38" s="1"/>
      <c r="J38" s="20">
        <v>2</v>
      </c>
      <c r="K38" s="20" t="s">
        <v>137</v>
      </c>
      <c r="L38" s="25" t="s">
        <v>138</v>
      </c>
      <c r="M38" s="25">
        <f>2*49</f>
        <v>98</v>
      </c>
    </row>
    <row r="39" spans="10:13" ht="12.75">
      <c r="J39" s="20">
        <v>3</v>
      </c>
      <c r="K39" s="20" t="s">
        <v>140</v>
      </c>
      <c r="L39" s="25" t="s">
        <v>141</v>
      </c>
      <c r="M39" s="25">
        <f>100*12.8</f>
        <v>1280</v>
      </c>
    </row>
    <row r="40" spans="1:13" ht="12.75">
      <c r="A40" s="2" t="s">
        <v>6</v>
      </c>
      <c r="F40" s="11">
        <v>39888.83</v>
      </c>
      <c r="J40" s="20">
        <v>4</v>
      </c>
      <c r="K40" s="57" t="s">
        <v>143</v>
      </c>
      <c r="L40" s="58" t="s">
        <v>144</v>
      </c>
      <c r="M40" s="59">
        <f>1*13.3</f>
        <v>13.3</v>
      </c>
    </row>
    <row r="41" spans="1:13" ht="12.75">
      <c r="A41" t="s">
        <v>7</v>
      </c>
      <c r="F41" s="11">
        <v>49035.52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1.2293045446557342</v>
      </c>
      <c r="J42" s="20">
        <v>6</v>
      </c>
      <c r="K42" s="20"/>
      <c r="L42" s="25"/>
      <c r="M42" s="25"/>
    </row>
    <row r="43" spans="1:13" ht="12.75">
      <c r="A43" t="s">
        <v>128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56239.09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1.89</v>
      </c>
      <c r="E54" t="s">
        <v>14</v>
      </c>
      <c r="F54" s="11">
        <f>E33*D54</f>
        <v>5375.916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5375.916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161163</v>
      </c>
      <c r="D58">
        <v>228935.4</v>
      </c>
      <c r="E58">
        <v>2844.4</v>
      </c>
      <c r="F58" s="35">
        <f>C58/D58*E58</f>
        <v>2002.3641481396064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1086.743826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3836.322486089999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f>3*600*1.202</f>
        <v>2163.6</v>
      </c>
      <c r="J61" s="20"/>
      <c r="K61" s="20"/>
      <c r="L61" s="31" t="s">
        <v>64</v>
      </c>
      <c r="M61" s="28">
        <f>SUM(M37:M60)</f>
        <v>5923.3</v>
      </c>
    </row>
    <row r="62" spans="1:6" ht="12.75">
      <c r="A62" t="s">
        <v>22</v>
      </c>
      <c r="F62" s="5">
        <f>M61</f>
        <v>5923.3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0.44</v>
      </c>
      <c r="E65" t="s">
        <v>14</v>
      </c>
      <c r="F65" s="11">
        <f>B65*D65</f>
        <v>1251.536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16263.866460229605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0.25</v>
      </c>
      <c r="E70" t="s">
        <v>14</v>
      </c>
      <c r="F70" s="11">
        <f>B70*D70</f>
        <v>711.1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1.12</v>
      </c>
      <c r="F73" s="11">
        <f>B73*D73</f>
        <v>3185.7280000000005</v>
      </c>
    </row>
    <row r="74" spans="1:6" ht="12.75">
      <c r="A74" s="4" t="s">
        <v>28</v>
      </c>
      <c r="B74" s="1"/>
      <c r="F74" s="32">
        <f>F70+F73</f>
        <v>3896.8280000000004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1.82</v>
      </c>
      <c r="F77" s="5">
        <f>B77*D77</f>
        <v>5176.808</v>
      </c>
    </row>
    <row r="78" spans="1:6" ht="12.75">
      <c r="A78" s="4" t="s">
        <v>30</v>
      </c>
      <c r="B78" s="1"/>
      <c r="F78" s="8">
        <f>SUM(F77)</f>
        <v>5176.808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38738.7637802296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2246.848299253317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40985.61207948292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131</v>
      </c>
    </row>
    <row r="84" spans="1:6" ht="12.75">
      <c r="A84" s="13"/>
      <c r="B84" s="39">
        <v>42826</v>
      </c>
      <c r="C84" s="40">
        <v>-179392</v>
      </c>
      <c r="D84" s="43">
        <f>F44</f>
        <v>56239.09</v>
      </c>
      <c r="E84" s="43">
        <f>F82</f>
        <v>40985.61207948292</v>
      </c>
      <c r="F84" s="44">
        <f>C84+D84-E84</f>
        <v>-164138.5220794829</v>
      </c>
    </row>
    <row r="86" spans="1:6" ht="13.5" thickBot="1">
      <c r="A86" t="s">
        <v>113</v>
      </c>
      <c r="C86" s="55">
        <v>42826</v>
      </c>
      <c r="D86" s="8" t="s">
        <v>114</v>
      </c>
      <c r="E86" s="55">
        <v>42855</v>
      </c>
      <c r="F86" t="s">
        <v>115</v>
      </c>
    </row>
    <row r="87" spans="1:7" ht="13.5" thickBot="1">
      <c r="A87" t="s">
        <v>116</v>
      </c>
      <c r="F87" s="56">
        <f>E84</f>
        <v>40985.61207948292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2017-06-01T13:35:24Z</cp:lastPrinted>
  <dcterms:created xsi:type="dcterms:W3CDTF">2008-08-18T07:30:19Z</dcterms:created>
  <dcterms:modified xsi:type="dcterms:W3CDTF">2017-06-20T11:41:36Z</dcterms:modified>
  <cp:category/>
  <cp:version/>
  <cp:contentType/>
  <cp:contentStatus/>
</cp:coreProperties>
</file>