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<sst xmlns="http://schemas.openxmlformats.org/spreadsheetml/2006/main" count="158" uniqueCount="136">
  <si>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</si>
  <si>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</si>
  <si>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</si>
  <si>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</si>
  <si>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</si>
  <si>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</si>
  <si>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</si>
  <si>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</si>
  <si>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</si>
  <si>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</si>
  <si>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</si>
  <si>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</si>
  <si>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</si>
  <si>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</si>
  <si>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</si>
  <si>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</si>
  <si>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</si>
  <si>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</si>
  <si>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</si>
  <si>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</si>
  <si>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</si>
  <si>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</si>
  <si>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</si>
  <si>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</si>
  <si>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</si>
  <si>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</si>
  <si>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</si>
  <si>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</si>
  <si>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</si>
  <si>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</si>
  <si>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</si>
  <si>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</si>
  <si>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</si>
  <si>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</si>
  <si>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</si>
  <si>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</si>
  <si>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</si>
  <si>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</si>
  <si>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</si>
  <si>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</si>
  <si>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</si>
  <si>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</si>
  <si>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</si>
  <si>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</si>
  <si>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</si>
  <si>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</si>
  <si>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</si>
  <si>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</si>
  <si>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</si>
  <si>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</si>
  <si>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</si>
  <si>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</si>
  <si>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</si>
  <si>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</si>
  <si>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</si>
  <si>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</si>
  <si>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</si>
  <si>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</si>
  <si>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</si>
  <si>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</si>
  <si>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</si>
  <si>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</si>
  <si>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</si>
  <si>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</si>
  <si>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</si>
  <si>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</si>
  <si>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</si>
  <si>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</si>
  <si>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</si>
  <si>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</si>
  <si>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</si>
  <si>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</si>
  <si>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</si>
  <si>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</si>
  <si>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</si>
  <si>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</si>
  <si>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</si>
  <si>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</si>
  <si>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</si>
  <si>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</si>
  <si>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</si>
  <si>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</si>
  <si>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</si>
  <si>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</si>
  <si>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</si>
  <si>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</si>
  <si>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</si>
  <si>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</si>
  <si>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</si>
  <si>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</si>
  <si>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</si>
  <si>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</si>
  <si>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</si>
  <si>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</si>
  <si>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</si>
  <si>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</si>
  <si>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</si>
  <si>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</si>
  <si>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</si>
  <si>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</si>
  <si>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</si>
  <si>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</si>
  <si>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</si>
  <si>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</si>
  <si>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</si>
  <si>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</si>
  <si>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</si>
  <si>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</si>
  <si>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</si>
  <si>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</si>
  <si>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</si>
  <si>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</si>
  <si>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</si>
  <si>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</si>
  <si>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</si>
  <si>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</si>
  <si>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</si>
  <si>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</si>
  <si>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</si>
  <si>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</si>
  <si>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</si>
  <si>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</si>
  <si>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</si>
  <si>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</si>
  <si>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</si>
  <si>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</si>
  <si>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</si>
  <si>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</si>
  <si>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</si>
  <si>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</si>
  <si>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</si>
  <si>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</si>
  <si>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</si>
  <si>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</si>
  <si>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расходы на одн по хвс</t>
  </si>
  <si>
    <t>расходы на одн по гвс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</si>
</sst>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58">
      <selection activeCell="F85" sqref="F85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62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412.16579999999993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/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3">
        <f>SUM(M6:M19)</f>
        <v>629.239788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2">L24*114.3*1.202*1.15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5" t="s">
        <v>110</v>
      </c>
      <c r="B28" s="55"/>
      <c r="C28" s="55"/>
      <c r="D28" s="55"/>
      <c r="E28" s="55"/>
      <c r="F28" s="55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50"/>
      <c r="L33" s="51"/>
      <c r="M33" s="52"/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21121.94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18135.35</v>
      </c>
      <c r="J41" s="20">
        <v>4</v>
      </c>
      <c r="K41" s="20"/>
      <c r="L41" s="25"/>
      <c r="M41" s="25"/>
    </row>
    <row r="42" spans="6:13" ht="12.75">
      <c r="F42" s="9">
        <f>F41/F40</f>
        <v>0.8586024768558191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18785.35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v>4625.29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5586.89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1.92</v>
      </c>
      <c r="E54" s="13" t="s">
        <v>14</v>
      </c>
      <c r="F54" s="11">
        <f>E33*D54</f>
        <v>3033.216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3033.216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4">
        <v>166307</v>
      </c>
      <c r="D58">
        <v>228935.4</v>
      </c>
      <c r="E58">
        <v>1579.8</v>
      </c>
      <c r="F58" s="34">
        <f>C58/D58*E58</f>
        <v>1147.624170835965</v>
      </c>
    </row>
    <row r="59" spans="1:6" ht="12.75">
      <c r="A59" t="s">
        <v>20</v>
      </c>
      <c r="F59" s="34">
        <f>M20</f>
        <v>629.239788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>
        <v>0.49</v>
      </c>
      <c r="E64" t="s">
        <v>14</v>
      </c>
      <c r="F64" s="11">
        <f>B65*D64</f>
        <v>774.102</v>
      </c>
    </row>
    <row r="65" spans="2:6" ht="12.75">
      <c r="B65">
        <v>1579.8</v>
      </c>
      <c r="C65" s="47"/>
      <c r="D65" s="53"/>
      <c r="E65" s="47"/>
      <c r="F65" s="53">
        <v>0</v>
      </c>
    </row>
    <row r="66" spans="1:6" ht="12.75">
      <c r="A66" s="47" t="s">
        <v>82</v>
      </c>
      <c r="B66" s="47"/>
      <c r="C66" s="47"/>
      <c r="D66" s="53"/>
      <c r="E66" s="47"/>
      <c r="F66" s="53"/>
    </row>
    <row r="67" spans="1:6" ht="12.75">
      <c r="A67" s="47" t="s">
        <v>84</v>
      </c>
      <c r="B67" s="47"/>
      <c r="C67" s="10"/>
      <c r="D67" s="53">
        <v>0</v>
      </c>
      <c r="E67" s="47"/>
      <c r="F67" s="53">
        <f>D67*E33</f>
        <v>0</v>
      </c>
    </row>
    <row r="68" spans="1:6" ht="12.75">
      <c r="A68" s="4" t="s">
        <v>25</v>
      </c>
      <c r="B68" s="10"/>
      <c r="F68" s="31">
        <f>SUM(F58:F67)</f>
        <v>2550.965958835965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0.23</v>
      </c>
      <c r="E70" t="s">
        <v>14</v>
      </c>
      <c r="F70" s="11">
        <f>B70*D70</f>
        <v>363.354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1.17</v>
      </c>
      <c r="E73" t="s">
        <v>14</v>
      </c>
      <c r="F73" s="11">
        <f>B73*D73</f>
        <v>1848.3659999999998</v>
      </c>
    </row>
    <row r="74" spans="1:6" ht="12.75">
      <c r="A74" s="4" t="s">
        <v>29</v>
      </c>
      <c r="F74" s="31">
        <f>F70+F73</f>
        <v>2211.72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2.23</v>
      </c>
      <c r="E77" t="s">
        <v>14</v>
      </c>
      <c r="F77" s="11">
        <f>B77*D77</f>
        <v>3522.9539999999997</v>
      </c>
    </row>
    <row r="78" spans="1:6" ht="12.75">
      <c r="A78" s="4" t="s">
        <v>31</v>
      </c>
      <c r="F78" s="8">
        <f>SUM(F77)</f>
        <v>3522.9539999999997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16905.745958835963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980.5332656124858</v>
      </c>
      <c r="I81" s="7"/>
    </row>
    <row r="82" spans="1:9" ht="12.75">
      <c r="A82" s="1"/>
      <c r="B82" s="35" t="s">
        <v>133</v>
      </c>
      <c r="C82" s="35"/>
      <c r="D82" s="1"/>
      <c r="E82" s="63"/>
      <c r="F82" s="64">
        <v>0</v>
      </c>
      <c r="I82" s="7"/>
    </row>
    <row r="83" spans="1:9" ht="12.75">
      <c r="A83" s="1"/>
      <c r="B83" s="35" t="s">
        <v>134</v>
      </c>
      <c r="C83" s="35"/>
      <c r="D83" s="1"/>
      <c r="E83" s="63"/>
      <c r="F83" s="64">
        <v>0</v>
      </c>
      <c r="I83" s="7"/>
    </row>
    <row r="84" spans="1:9" ht="12.75">
      <c r="A84" s="1"/>
      <c r="B84" s="35" t="s">
        <v>135</v>
      </c>
      <c r="C84" s="35"/>
      <c r="D84" s="1"/>
      <c r="E84" s="63"/>
      <c r="F84" s="6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17886.279224448448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132</v>
      </c>
    </row>
    <row r="87" spans="1:6" ht="12.75">
      <c r="A87" s="13"/>
      <c r="B87" s="38">
        <v>42856</v>
      </c>
      <c r="C87" s="39">
        <v>-21352</v>
      </c>
      <c r="D87" s="42">
        <f>F44</f>
        <v>18785.35</v>
      </c>
      <c r="E87" s="42">
        <f>F85</f>
        <v>17886.279224448448</v>
      </c>
      <c r="F87" s="43">
        <f>C87+D87-E87</f>
        <v>-20452.92922444845</v>
      </c>
    </row>
    <row r="88" spans="1:6" ht="12.75">
      <c r="A88" s="13"/>
      <c r="B88" s="58"/>
      <c r="C88" s="59"/>
      <c r="D88" s="60"/>
      <c r="E88" s="60"/>
      <c r="F88" s="61"/>
    </row>
    <row r="89" spans="1:5" ht="12.75">
      <c r="A89" t="s">
        <v>112</v>
      </c>
      <c r="C89" s="56">
        <v>42856</v>
      </c>
      <c r="D89" s="8" t="s">
        <v>113</v>
      </c>
      <c r="E89" s="56">
        <v>42886</v>
      </c>
    </row>
    <row r="90" spans="1:6" ht="13.5" thickBot="1">
      <c r="A90" t="s">
        <v>115</v>
      </c>
      <c r="C90" s="56"/>
      <c r="D90" s="8"/>
      <c r="E90" s="56"/>
      <c r="F90" t="s">
        <v>114</v>
      </c>
    </row>
    <row r="91" spans="1:7" ht="13.5" thickBot="1">
      <c r="A91" t="s">
        <v>116</v>
      </c>
      <c r="F91" s="57">
        <f>E87</f>
        <v>17886.279224448448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2017-08-21T12:51:39Z</cp:lastPrinted>
  <dcterms:created xsi:type="dcterms:W3CDTF">2008-08-18T07:30:19Z</dcterms:created>
  <dcterms:modified xsi:type="dcterms:W3CDTF">2017-08-21T12:51:40Z</dcterms:modified>
  <cp:category/>
  <cp:version/>
  <cp:contentType/>
  <cp:contentStatus/>
</cp:coreProperties>
</file>