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<sst xmlns="http://schemas.openxmlformats.org/spreadsheetml/2006/main" count="156" uniqueCount="133">
  <si>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</si>
  <si>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</si>
  <si>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</si>
  <si>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</si>
  <si>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</si>
  <si>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</si>
  <si>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</si>
  <si>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</si>
  <si>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</si>
  <si>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</si>
  <si>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</si>
  <si>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</si>
  <si>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</si>
  <si>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</si>
  <si>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</si>
  <si>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</si>
  <si>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</si>
  <si>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</si>
  <si>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</si>
  <si>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</si>
  <si>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</si>
  <si>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</si>
  <si>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</si>
  <si>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</si>
  <si>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</si>
  <si>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</si>
  <si>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</si>
  <si>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</si>
  <si>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</si>
  <si>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</si>
  <si>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</si>
  <si>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</si>
  <si>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</si>
  <si>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</si>
  <si>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</si>
  <si>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</si>
  <si>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</si>
  <si>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</si>
  <si>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</si>
  <si>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</si>
  <si>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</si>
  <si>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</si>
  <si>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</si>
  <si>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</si>
  <si>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</si>
  <si>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</si>
  <si>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</si>
  <si>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</si>
  <si>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</si>
  <si>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</si>
  <si>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</si>
  <si>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</si>
  <si>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</si>
  <si>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</si>
  <si>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</si>
  <si>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</si>
  <si>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</si>
  <si>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</si>
  <si>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</si>
  <si>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</si>
  <si>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</si>
  <si>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</si>
  <si>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</si>
  <si>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</si>
  <si>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</si>
  <si>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</si>
  <si>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</si>
  <si>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</si>
  <si>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</si>
  <si>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</si>
  <si>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</si>
  <si>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</si>
  <si>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</si>
  <si>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</si>
  <si>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</si>
  <si>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</si>
  <si>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</si>
  <si>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</si>
  <si>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</si>
  <si>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</si>
  <si>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</si>
  <si>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</si>
  <si>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</si>
  <si>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</si>
  <si>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</si>
  <si>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</si>
  <si>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</si>
  <si>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</si>
  <si>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</si>
  <si>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</si>
  <si>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</si>
  <si>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</si>
  <si>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</si>
  <si>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</si>
  <si>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</si>
  <si>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</si>
  <si>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</si>
  <si>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</si>
  <si>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</si>
  <si>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</si>
  <si>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</si>
  <si>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</si>
  <si>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</si>
  <si>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</si>
  <si>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</si>
  <si>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</si>
  <si>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</si>
  <si>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</si>
  <si>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</si>
  <si>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</si>
  <si>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</si>
  <si>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</si>
  <si>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</si>
  <si>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</si>
  <si>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</si>
  <si>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</si>
  <si>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</si>
  <si>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</si>
  <si>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</si>
  <si>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</si>
  <si>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</si>
  <si>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</si>
  <si>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</si>
  <si>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</si>
  <si>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</si>
  <si>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</si>
  <si>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</si>
  <si>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</si>
  <si>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</si>
  <si>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января</t>
  </si>
  <si>
    <t>2017 г.</t>
  </si>
  <si>
    <t>за  январь 2017 г.</t>
  </si>
  <si>
    <t>ост.на 01.02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</si>
</sst>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6">
      <selection activeCell="F42" sqref="F42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1</v>
      </c>
      <c r="K2" s="5" t="s">
        <v>131</v>
      </c>
    </row>
    <row r="3" spans="1:13" ht="12.75">
      <c r="A3" t="s">
        <v>87</v>
      </c>
      <c r="J3" s="14" t="s">
        <v>37</v>
      </c>
      <c r="K3" s="55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129</v>
      </c>
      <c r="G5" s="8" t="s">
        <v>130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L6*114.3*1.202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1.06</v>
      </c>
      <c r="M14" s="45">
        <f t="shared" si="0"/>
        <v>145.631916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1.06</v>
      </c>
      <c r="M20" s="33">
        <f>SUM(M6:M19)</f>
        <v>145.631916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L24*114.3*1.202*1.15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L25*114.3*1.202*1.15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L26*114.3*1.202*1.15</f>
        <v>0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5248.79</v>
      </c>
    </row>
    <row r="41" spans="1:6" ht="12.75">
      <c r="A41" t="s">
        <v>7</v>
      </c>
      <c r="F41" s="5">
        <v>3658.14</v>
      </c>
    </row>
    <row r="42" spans="2:6" ht="12.75">
      <c r="B42" t="s">
        <v>8</v>
      </c>
      <c r="F42" s="9">
        <f>F41/F40</f>
        <v>0.6969492016255174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3658.14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1362.98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11">
        <f>E51*E33</f>
        <v>0</v>
      </c>
    </row>
    <row r="52" spans="1:6" ht="12.75">
      <c r="A52" s="4" t="s">
        <v>35</v>
      </c>
      <c r="F52" s="31">
        <f>F49+F50+F51</f>
        <v>1362.98</v>
      </c>
    </row>
    <row r="53" ht="12.75">
      <c r="A53" s="4" t="s">
        <v>17</v>
      </c>
    </row>
    <row r="54" spans="1:6" ht="12.75">
      <c r="A54" t="s">
        <v>74</v>
      </c>
      <c r="D54" s="5">
        <v>1.98</v>
      </c>
      <c r="E54" t="s">
        <v>15</v>
      </c>
      <c r="F54" s="11">
        <f>E33*D54</f>
        <v>754.974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754.974</v>
      </c>
    </row>
    <row r="57" spans="1:2" ht="12.75">
      <c r="A57" s="4" t="s">
        <v>19</v>
      </c>
      <c r="B57" s="4"/>
    </row>
    <row r="58" spans="1:6" ht="12.75">
      <c r="A58" t="s">
        <v>20</v>
      </c>
      <c r="C58" s="51">
        <v>165278</v>
      </c>
      <c r="D58">
        <v>228935.4</v>
      </c>
      <c r="E58">
        <v>279.1</v>
      </c>
      <c r="F58" s="34">
        <f>C58/D58*E58</f>
        <v>201.49391400368842</v>
      </c>
    </row>
    <row r="59" spans="1:6" ht="12.75">
      <c r="A59" t="s">
        <v>21</v>
      </c>
      <c r="F59" s="34">
        <f>M20</f>
        <v>145.631916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0.26</v>
      </c>
      <c r="E65" t="s">
        <v>15</v>
      </c>
      <c r="F65" s="11">
        <f>B65*D65</f>
        <v>99.138</v>
      </c>
    </row>
    <row r="66" spans="1:6" ht="12.75">
      <c r="A66" s="47" t="s">
        <v>80</v>
      </c>
      <c r="B66" s="47"/>
      <c r="C66" s="47"/>
      <c r="D66" s="50"/>
      <c r="E66" s="47"/>
      <c r="F66" s="50">
        <v>0</v>
      </c>
    </row>
    <row r="67" spans="1:6" ht="12.75">
      <c r="A67" s="47" t="s">
        <v>85</v>
      </c>
      <c r="B67" s="47"/>
      <c r="C67" s="47"/>
      <c r="D67" s="50">
        <v>0</v>
      </c>
      <c r="E67" s="47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446.26383000368844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0.23</v>
      </c>
      <c r="E70" t="s">
        <v>15</v>
      </c>
      <c r="F70" s="11">
        <f>B70*D70</f>
        <v>87.69900000000001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1.03</v>
      </c>
      <c r="E73" t="s">
        <v>15</v>
      </c>
      <c r="F73" s="11">
        <f>B73*D73</f>
        <v>392.73900000000003</v>
      </c>
    </row>
    <row r="74" spans="1:6" ht="12.75">
      <c r="A74" s="4" t="s">
        <v>30</v>
      </c>
      <c r="F74" s="31">
        <f>F70+F73</f>
        <v>480.43800000000005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1.8</v>
      </c>
      <c r="E77" t="s">
        <v>15</v>
      </c>
      <c r="F77" s="11">
        <f>B77*D77</f>
        <v>686.34</v>
      </c>
    </row>
    <row r="78" spans="1:6" ht="12.75">
      <c r="A78" s="4" t="s">
        <v>33</v>
      </c>
      <c r="F78" s="31">
        <f>SUM(F77)</f>
        <v>686.34</v>
      </c>
    </row>
    <row r="79" spans="1:6" ht="12.75">
      <c r="A79" s="46" t="s">
        <v>78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34</v>
      </c>
      <c r="B80" s="1"/>
      <c r="F80" s="31">
        <f>F52+F56+F68+F74+F78+F79</f>
        <v>3730.9958300036888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216.39775814021394</v>
      </c>
      <c r="I81" s="7"/>
    </row>
    <row r="82" spans="1:6" ht="15">
      <c r="A82" s="12" t="s">
        <v>36</v>
      </c>
      <c r="B82" s="12"/>
      <c r="C82" s="3"/>
      <c r="D82" s="12"/>
      <c r="E82" s="12"/>
      <c r="F82" s="42">
        <f>F80+F81</f>
        <v>3947.393588143903</v>
      </c>
    </row>
    <row r="83" spans="2:6" ht="12.75">
      <c r="B83" s="36" t="s">
        <v>68</v>
      </c>
      <c r="C83" s="37" t="s">
        <v>69</v>
      </c>
      <c r="D83" s="22" t="s">
        <v>70</v>
      </c>
      <c r="E83" s="22" t="s">
        <v>71</v>
      </c>
      <c r="F83" s="40" t="s">
        <v>132</v>
      </c>
    </row>
    <row r="84" spans="1:6" ht="12.75">
      <c r="A84" s="13"/>
      <c r="B84" s="38">
        <v>42736</v>
      </c>
      <c r="C84" s="39">
        <v>31545</v>
      </c>
      <c r="D84" s="43">
        <f>F44</f>
        <v>3658.14</v>
      </c>
      <c r="E84" s="43">
        <f>F82</f>
        <v>3947.393588143903</v>
      </c>
      <c r="F84" s="44">
        <f>C84+D84-E84</f>
        <v>31255.746411856097</v>
      </c>
    </row>
    <row r="86" spans="1:6" ht="13.5" thickBot="1">
      <c r="A86" t="s">
        <v>112</v>
      </c>
      <c r="C86" s="53">
        <v>42736</v>
      </c>
      <c r="D86" s="8" t="s">
        <v>113</v>
      </c>
      <c r="E86" s="53">
        <v>42766</v>
      </c>
      <c r="F86" t="s">
        <v>114</v>
      </c>
    </row>
    <row r="87" spans="1:7" ht="13.5" thickBot="1">
      <c r="A87" t="s">
        <v>115</v>
      </c>
      <c r="F87" s="54">
        <f>E84</f>
        <v>3947.393588143903</v>
      </c>
      <c r="G87" t="s">
        <v>15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2017-01-21T08:23:26Z</cp:lastPrinted>
  <dcterms:created xsi:type="dcterms:W3CDTF">2008-08-18T07:30:19Z</dcterms:created>
  <dcterms:modified xsi:type="dcterms:W3CDTF">2017-04-14T11:44:43Z</dcterms:modified>
  <cp:category/>
  <cp:version/>
  <cp:contentType/>
  <cp:contentStatus/>
</cp:coreProperties>
</file>