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<sst xmlns="http://schemas.openxmlformats.org/spreadsheetml/2006/main" count="164" uniqueCount="145">
  <si>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</si>
  <si>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</si>
  <si>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</si>
  <si>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</si>
  <si>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</si>
  <si>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</si>
  <si>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</si>
  <si>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</si>
  <si>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</si>
  <si>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</si>
  <si>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</si>
  <si>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</si>
  <si>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</si>
  <si>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</si>
  <si>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</si>
  <si>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</si>
  <si>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</si>
  <si>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</si>
  <si>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</si>
  <si>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</si>
  <si>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</si>
  <si>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</si>
  <si>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</si>
  <si>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</si>
  <si>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</si>
  <si>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</si>
  <si>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</si>
  <si>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</si>
  <si>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</si>
  <si>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</si>
  <si>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</si>
  <si>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</si>
  <si>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</si>
  <si>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</si>
  <si>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</si>
  <si>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</si>
  <si>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</si>
  <si>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</si>
  <si>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</si>
  <si>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</si>
  <si>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</si>
  <si>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</si>
  <si>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</si>
  <si>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</si>
  <si>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</si>
  <si>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</si>
  <si>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</si>
  <si>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</si>
  <si>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</si>
  <si>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</si>
  <si>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</si>
  <si>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</si>
  <si>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</si>
  <si>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</si>
  <si>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</si>
  <si>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</si>
  <si>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</si>
  <si>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</si>
  <si>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</si>
  <si>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</si>
  <si>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</si>
  <si>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</si>
  <si>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</si>
  <si>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</si>
  <si>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</si>
  <si>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</si>
  <si>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</si>
  <si>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</si>
  <si>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</si>
  <si>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</si>
  <si>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</si>
  <si>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</si>
  <si>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</si>
  <si>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</si>
  <si>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</si>
  <si>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</si>
  <si>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</si>
  <si>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</si>
  <si>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</si>
  <si>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</si>
  <si>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</si>
  <si>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</si>
  <si>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</si>
  <si>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</si>
  <si>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</si>
  <si>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</si>
  <si>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</si>
  <si>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</si>
  <si>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</si>
  <si>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</si>
  <si>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</si>
  <si>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</si>
  <si>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</si>
  <si>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</si>
  <si>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</si>
  <si>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</si>
  <si>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</si>
  <si>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</si>
  <si>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</si>
  <si>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</si>
  <si>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</si>
  <si>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</si>
  <si>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</si>
  <si>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</si>
  <si>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</si>
  <si>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</si>
  <si>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</si>
  <si>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</si>
  <si>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</si>
  <si>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</si>
  <si>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</si>
  <si>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</si>
  <si>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</si>
  <si>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</si>
  <si>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</si>
  <si>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</si>
  <si>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</si>
  <si>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</si>
  <si>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</si>
  <si>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</si>
  <si>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</si>
  <si>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</si>
  <si>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</si>
  <si>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</si>
  <si>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</si>
  <si>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</si>
  <si>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</si>
  <si>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</si>
  <si>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</si>
  <si>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</si>
  <si>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</si>
  <si>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</si>
  <si>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</si>
  <si>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</si>
  <si>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</si>
  <si>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</si>
  <si>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</si>
  <si>
    <t>установка сетки на окна (3м2)</t>
  </si>
  <si>
    <t>сетка</t>
  </si>
  <si>
    <t>3м2</t>
  </si>
  <si>
    <t>проволока</t>
  </si>
  <si>
    <t>0,5кг</t>
  </si>
  <si>
    <t xml:space="preserve">смена ламп (14шт) </t>
  </si>
  <si>
    <t>лампа</t>
  </si>
  <si>
    <t>14шт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</si>
</sst>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0">
      <selection activeCell="M43" sqref="M43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2</v>
      </c>
      <c r="K1" t="s">
        <v>65</v>
      </c>
    </row>
    <row r="2" spans="1:11" ht="12.75">
      <c r="A2" t="s">
        <v>90</v>
      </c>
      <c r="K2" s="5" t="s">
        <v>135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28</v>
      </c>
      <c r="F4" s="8" t="s">
        <v>134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L6*114.3*1.202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519.328908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12.5</v>
      </c>
      <c r="M17" s="44">
        <f t="shared" si="0"/>
        <v>1717.3574999999998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22.79</v>
      </c>
      <c r="M20" s="33">
        <f>SUM(M6:M19)</f>
        <v>3131.0861939999995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30</v>
      </c>
      <c r="M24" s="32">
        <f>L24*114.3*1.202*1.15</f>
        <v>4739.906699999999</v>
      </c>
    </row>
    <row r="25" spans="1:13" ht="12.75">
      <c r="A25" t="s">
        <v>111</v>
      </c>
      <c r="J25" s="20">
        <v>2</v>
      </c>
      <c r="K25" s="20" t="s">
        <v>77</v>
      </c>
      <c r="L25" s="25">
        <v>3</v>
      </c>
      <c r="M25" s="32">
        <f aca="true" t="shared" si="1" ref="M25:M35">L25*114.3*1.202*1.15</f>
        <v>473.9906699999999</v>
      </c>
    </row>
    <row r="26" spans="1:13" ht="12.75">
      <c r="A26" t="s">
        <v>112</v>
      </c>
      <c r="J26" s="20">
        <v>3</v>
      </c>
      <c r="K26" s="20" t="s">
        <v>137</v>
      </c>
      <c r="L26" s="44">
        <v>5.12</v>
      </c>
      <c r="M26" s="32">
        <f t="shared" si="1"/>
        <v>808.9440768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142</v>
      </c>
      <c r="L27" s="25">
        <f>0.14*7.1</f>
        <v>0.994</v>
      </c>
      <c r="M27" s="32">
        <f t="shared" si="1"/>
        <v>157.04890866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39.114</v>
      </c>
      <c r="M36" s="33">
        <f>SUM(M24:M35)</f>
        <v>6179.890355459999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53646.25</v>
      </c>
      <c r="J40" s="20">
        <v>1</v>
      </c>
      <c r="K40" s="20" t="s">
        <v>138</v>
      </c>
      <c r="L40" s="25" t="s">
        <v>139</v>
      </c>
      <c r="M40" s="25">
        <f>3*158.29</f>
        <v>474.87</v>
      </c>
    </row>
    <row r="41" spans="1:13" ht="12.75">
      <c r="A41" t="s">
        <v>7</v>
      </c>
      <c r="F41" s="5">
        <v>49577.46</v>
      </c>
      <c r="J41" s="20">
        <v>2</v>
      </c>
      <c r="K41" s="20" t="s">
        <v>140</v>
      </c>
      <c r="L41" s="25" t="s">
        <v>141</v>
      </c>
      <c r="M41" s="25">
        <f>0.5*133.64</f>
        <v>66.82</v>
      </c>
    </row>
    <row r="42" spans="2:13" ht="12.75">
      <c r="B42" t="s">
        <v>8</v>
      </c>
      <c r="F42" s="9">
        <f>F41/F40</f>
        <v>0.9241551832607126</v>
      </c>
      <c r="J42" s="20">
        <v>3</v>
      </c>
      <c r="K42" s="20" t="s">
        <v>143</v>
      </c>
      <c r="L42" s="25" t="s">
        <v>144</v>
      </c>
      <c r="M42" s="25">
        <f>14*13.3</f>
        <v>186.20000000000002</v>
      </c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50477.46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(800+100)*1.202+(1600+440)*1.202</f>
        <v>3533.88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8737.34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1.78</v>
      </c>
      <c r="E54">
        <v>0</v>
      </c>
      <c r="F54" s="11">
        <f>E33*D54</f>
        <v>6239.434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727.8900000000001</v>
      </c>
    </row>
    <row r="56" spans="1:6" ht="12.75">
      <c r="A56" s="4" t="s">
        <v>17</v>
      </c>
      <c r="B56" s="4"/>
      <c r="C56" s="10"/>
      <c r="F56" s="31">
        <f>SUM(F54:F55)</f>
        <v>6239.434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150190</v>
      </c>
      <c r="D58">
        <v>228935.4</v>
      </c>
      <c r="E58">
        <v>3505.3</v>
      </c>
      <c r="F58" s="34">
        <f>C58/D58*E58</f>
        <v>2299.605071998477</v>
      </c>
    </row>
    <row r="59" spans="1:6" ht="12.75">
      <c r="A59" t="s">
        <v>20</v>
      </c>
      <c r="F59" s="34">
        <f>M20</f>
        <v>3131.0861939999995</v>
      </c>
    </row>
    <row r="60" spans="1:6" ht="12.75">
      <c r="A60" t="s">
        <v>21</v>
      </c>
      <c r="F60" s="11">
        <f>M36</f>
        <v>6179.890355459999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727.8900000000001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0.24</v>
      </c>
      <c r="E65" t="s">
        <v>14</v>
      </c>
      <c r="F65" s="11">
        <f>B65*D65</f>
        <v>841.272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13179.743621458476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0.27</v>
      </c>
      <c r="E70" t="s">
        <v>14</v>
      </c>
      <c r="F70" s="11">
        <f>B70*D70</f>
        <v>946.4310000000002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0.88</v>
      </c>
      <c r="F73" s="11">
        <f>B73*D73</f>
        <v>3084.664</v>
      </c>
    </row>
    <row r="74" spans="1:6" ht="12.75">
      <c r="A74" s="4" t="s">
        <v>28</v>
      </c>
      <c r="F74" s="31">
        <f>F70+F73</f>
        <v>4031.0950000000003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1.9</v>
      </c>
      <c r="F77" s="11">
        <f>B77*D77</f>
        <v>6660.07</v>
      </c>
    </row>
    <row r="78" spans="1:6" ht="12.75">
      <c r="A78" s="4" t="s">
        <v>30</v>
      </c>
      <c r="F78" s="31">
        <f>SUM(F77)</f>
        <v>6660.07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38847.68262145848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2253.1655920445914</v>
      </c>
      <c r="I81" s="7"/>
    </row>
    <row r="82" spans="1:6" ht="15">
      <c r="A82" s="12" t="s">
        <v>33</v>
      </c>
      <c r="B82" s="12"/>
      <c r="C82" s="12"/>
      <c r="D82" s="12"/>
      <c r="E82" s="12"/>
      <c r="F82" s="35">
        <f>F80+F81</f>
        <v>41100.84821350307</v>
      </c>
    </row>
    <row r="83" spans="2:6" ht="12.75">
      <c r="B83" s="37" t="s">
        <v>66</v>
      </c>
      <c r="C83" s="38" t="s">
        <v>67</v>
      </c>
      <c r="D83" s="22" t="s">
        <v>68</v>
      </c>
      <c r="E83" s="22" t="s">
        <v>69</v>
      </c>
      <c r="F83" s="41" t="s">
        <v>136</v>
      </c>
    </row>
    <row r="84" spans="1:6" ht="12.75">
      <c r="A84" s="13"/>
      <c r="B84" s="39">
        <v>42767</v>
      </c>
      <c r="C84" s="40">
        <v>164388</v>
      </c>
      <c r="D84" s="42">
        <f>F44</f>
        <v>50477.46</v>
      </c>
      <c r="E84" s="42">
        <f>F82</f>
        <v>41100.84821350307</v>
      </c>
      <c r="F84" s="43">
        <f>C84+D84-E84</f>
        <v>173764.6117864969</v>
      </c>
    </row>
    <row r="86" spans="1:6" ht="13.5" thickBot="1">
      <c r="A86" t="s">
        <v>116</v>
      </c>
      <c r="C86" s="52">
        <v>42767</v>
      </c>
      <c r="D86" s="8" t="s">
        <v>117</v>
      </c>
      <c r="E86" s="52">
        <v>42794</v>
      </c>
      <c r="F86" t="s">
        <v>118</v>
      </c>
    </row>
    <row r="87" spans="1:7" ht="13.5" thickBot="1">
      <c r="A87" t="s">
        <v>119</v>
      </c>
      <c r="F87" s="53">
        <f>E84</f>
        <v>41100.84821350307</v>
      </c>
      <c r="G87" t="s">
        <v>14</v>
      </c>
    </row>
    <row r="88" ht="12.75">
      <c r="A88" t="s">
        <v>120</v>
      </c>
    </row>
    <row r="89" ht="12.75">
      <c r="A89" t="s">
        <v>121</v>
      </c>
    </row>
    <row r="90" ht="12.75">
      <c r="A90" t="s">
        <v>122</v>
      </c>
    </row>
    <row r="91" ht="12.75">
      <c r="A91" t="s">
        <v>123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6" ht="12.75">
      <c r="B96" t="s">
        <v>127</v>
      </c>
    </row>
    <row r="98" ht="12.75">
      <c r="A98" t="s">
        <v>128</v>
      </c>
    </row>
    <row r="101" ht="12.75">
      <c r="A101" t="s">
        <v>129</v>
      </c>
    </row>
    <row r="103" ht="12.75">
      <c r="A103" t="s">
        <v>130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2017-01-21T08:25:42Z</cp:lastPrinted>
  <dcterms:created xsi:type="dcterms:W3CDTF">2008-08-18T07:30:19Z</dcterms:created>
  <dcterms:modified xsi:type="dcterms:W3CDTF">2017-05-11T08:37:24Z</dcterms:modified>
  <cp:category/>
  <cp:version/>
  <cp:contentType/>
  <cp:contentStatus/>
</cp:coreProperties>
</file>