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<sst xmlns="http://schemas.openxmlformats.org/spreadsheetml/2006/main" count="159" uniqueCount="138">
  <si>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</si>
  <si>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</si>
  <si>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</si>
  <si>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</si>
  <si>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</si>
  <si>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</si>
  <si>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</si>
  <si>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</si>
  <si>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</si>
  <si>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</si>
  <si>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</si>
  <si>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</si>
  <si>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</si>
  <si>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</si>
  <si>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</si>
  <si>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</si>
  <si>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</si>
  <si>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</si>
  <si>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</si>
  <si>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</si>
  <si>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</si>
  <si>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</si>
  <si>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</si>
  <si>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</si>
  <si>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</si>
  <si>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</si>
  <si>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</si>
  <si>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</si>
  <si>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</si>
  <si>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</si>
  <si>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</si>
  <si>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</si>
  <si>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</si>
  <si>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</si>
  <si>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</si>
  <si>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</si>
  <si>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</si>
  <si>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</si>
  <si>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</si>
  <si>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</si>
  <si>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</si>
  <si>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</si>
  <si>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</si>
  <si>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</si>
  <si>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</si>
  <si>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</si>
  <si>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</si>
  <si>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</si>
  <si>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</si>
  <si>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</si>
  <si>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</si>
  <si>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</si>
  <si>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</si>
  <si>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</si>
  <si>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</si>
  <si>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</si>
  <si>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</si>
  <si>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</si>
  <si>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</si>
  <si>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</si>
  <si>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</si>
  <si>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</si>
  <si>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</si>
  <si>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</si>
  <si>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</si>
  <si>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</si>
  <si>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</si>
  <si>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</si>
  <si>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</si>
  <si>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</si>
  <si>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</si>
  <si>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</si>
  <si>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</si>
  <si>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</si>
  <si>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</si>
  <si>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</si>
  <si>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</si>
  <si>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</si>
  <si>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</si>
  <si>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</si>
  <si>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</si>
  <si>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</si>
  <si>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</si>
  <si>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</si>
  <si>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</si>
  <si>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</si>
  <si>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</si>
  <si>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</si>
  <si>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</si>
  <si>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</si>
  <si>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</si>
  <si>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</si>
  <si>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</si>
  <si>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</si>
  <si>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</si>
  <si>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</si>
  <si>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</si>
  <si>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</si>
  <si>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</si>
  <si>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</si>
  <si>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</si>
  <si>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</si>
  <si>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</si>
  <si>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</si>
  <si>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</si>
  <si>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</si>
  <si>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</si>
  <si>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</si>
  <si>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</si>
  <si>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</si>
  <si>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</si>
  <si>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</si>
  <si>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</si>
  <si>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</si>
  <si>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</si>
  <si>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</si>
  <si>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</si>
  <si>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</si>
  <si>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</si>
  <si>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</si>
  <si>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</si>
  <si>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</si>
  <si>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</si>
  <si>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</si>
  <si>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</si>
  <si>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</si>
  <si>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</si>
  <si>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</si>
  <si>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</si>
  <si>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</si>
  <si>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</si>
  <si>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</si>
  <si>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</si>
  <si>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</si>
  <si>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</si>
  <si>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ламп (4шт) п-д5,4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</si>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</sst>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513.833364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10.23</v>
      </c>
      <c r="M20" s="34">
        <f>SUM(M6:M19)</f>
        <v>1405.4853779999999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>
        <v>0.28</v>
      </c>
      <c r="M24" s="33">
        <f aca="true" t="shared" si="1" ref="M24:M38">L24*114.3*1.202*1.15</f>
        <v>44.2391292</v>
      </c>
    </row>
    <row r="25" spans="1:13" ht="12.75">
      <c r="A25" t="s">
        <v>106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0.28</v>
      </c>
      <c r="M39" s="34">
        <f>SUM(M24:M38)</f>
        <v>44.2391292</v>
      </c>
    </row>
    <row r="40" spans="1:11" ht="12.75">
      <c r="A40" s="2" t="s">
        <v>6</v>
      </c>
      <c r="F40" s="11">
        <v>52486.31</v>
      </c>
      <c r="K40" s="1" t="s">
        <v>60</v>
      </c>
    </row>
    <row r="41" spans="1:13" ht="12.75">
      <c r="A41" t="s">
        <v>7</v>
      </c>
      <c r="F41" s="5">
        <v>61504.94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1.1718282348292346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4*14.5</f>
        <v>58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62404.94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4800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v>2870.38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11">
        <f>E51*E33</f>
        <v>1813.9250000000002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9484.305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6468.525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6842.605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166649</v>
      </c>
      <c r="D58">
        <v>228935.4</v>
      </c>
      <c r="E58">
        <v>3422.5</v>
      </c>
      <c r="F58" s="35">
        <f>C58/D58*E58</f>
        <v>2491.34123643613</v>
      </c>
      <c r="J58" s="20"/>
      <c r="K58" s="20"/>
      <c r="L58" s="31" t="s">
        <v>63</v>
      </c>
      <c r="M58" s="28">
        <f>SUM(M43:M57)</f>
        <v>58</v>
      </c>
    </row>
    <row r="59" spans="1:6" ht="12.75">
      <c r="A59" t="s">
        <v>19</v>
      </c>
      <c r="F59" s="35">
        <f>M20</f>
        <v>1405.4853779999999</v>
      </c>
    </row>
    <row r="60" spans="1:6" ht="12.75">
      <c r="A60" t="s">
        <v>20</v>
      </c>
      <c r="F60" s="11">
        <f>M39</f>
        <v>44.2391292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58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0.24</v>
      </c>
      <c r="E65" t="s">
        <v>14</v>
      </c>
      <c r="F65" s="5">
        <f>B65*D65</f>
        <v>821.4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0.87</v>
      </c>
      <c r="E67" s="47"/>
      <c r="F67" s="48">
        <f>D67*E33</f>
        <v>2977.575</v>
      </c>
    </row>
    <row r="68" spans="1:6" ht="12.75">
      <c r="A68" s="4" t="s">
        <v>70</v>
      </c>
      <c r="B68" s="10"/>
      <c r="C68" s="10"/>
      <c r="F68" s="32">
        <f>SUM(F58:F67)</f>
        <v>7798.04074363613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0.26</v>
      </c>
      <c r="E70" t="s">
        <v>14</v>
      </c>
      <c r="F70" s="11">
        <f>B70*D70</f>
        <v>889.85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1.34</v>
      </c>
      <c r="E73" t="s">
        <v>14</v>
      </c>
      <c r="F73" s="11">
        <f>B73*D73</f>
        <v>4586.150000000001</v>
      </c>
    </row>
    <row r="74" spans="1:6" ht="12.75">
      <c r="A74" s="4" t="s">
        <v>27</v>
      </c>
      <c r="F74" s="32">
        <f>F70+F73</f>
        <v>5476.000000000001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2.67</v>
      </c>
      <c r="E77" t="s">
        <v>14</v>
      </c>
      <c r="F77" s="5">
        <f>B77*D77</f>
        <v>9138.074999999999</v>
      </c>
    </row>
    <row r="78" spans="1:6" ht="12.75">
      <c r="A78" s="4" t="s">
        <v>30</v>
      </c>
      <c r="F78" s="8">
        <f>SUM(F77)</f>
        <v>9138.074999999999</v>
      </c>
    </row>
    <row r="79" spans="1:6" ht="12.75">
      <c r="A79" s="46" t="s">
        <v>77</v>
      </c>
      <c r="B79" s="47"/>
      <c r="C79" s="47"/>
      <c r="D79" s="48">
        <v>2.44</v>
      </c>
      <c r="E79" s="47"/>
      <c r="F79" s="49">
        <f>D79*E33</f>
        <v>8350.9</v>
      </c>
    </row>
    <row r="80" spans="1:6" ht="12.75">
      <c r="A80" s="1" t="s">
        <v>31</v>
      </c>
      <c r="B80" s="1"/>
      <c r="F80" s="32">
        <f>F52+F56+F68+F74+F78+F79</f>
        <v>47089.92574363613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2731.2156931308955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2434.12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56433.041436767024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132</v>
      </c>
    </row>
    <row r="87" spans="1:6" ht="12.75">
      <c r="A87" s="13"/>
      <c r="B87" s="39">
        <v>43435</v>
      </c>
      <c r="C87" s="40">
        <v>-95158</v>
      </c>
      <c r="D87" s="43">
        <f>F44</f>
        <v>62404.94</v>
      </c>
      <c r="E87" s="43">
        <f>F85</f>
        <v>56433.041436767024</v>
      </c>
      <c r="F87" s="44">
        <f>C87+D87-E87</f>
        <v>-89186.10143676703</v>
      </c>
    </row>
    <row r="89" spans="1:6" ht="13.5" thickBot="1">
      <c r="A89" t="s">
        <v>111</v>
      </c>
      <c r="C89" s="53">
        <v>43070</v>
      </c>
      <c r="D89" s="8" t="s">
        <v>112</v>
      </c>
      <c r="E89" s="53">
        <v>43100</v>
      </c>
      <c r="F89" t="s">
        <v>113</v>
      </c>
    </row>
    <row r="90" spans="1:7" ht="13.5" thickBot="1">
      <c r="A90" t="s">
        <v>114</v>
      </c>
      <c r="F90" s="54">
        <f>E87</f>
        <v>56433.041436767024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2017-08-21T12:47:03Z</cp:lastPrinted>
  <dcterms:created xsi:type="dcterms:W3CDTF">2008-08-18T07:30:19Z</dcterms:created>
  <dcterms:modified xsi:type="dcterms:W3CDTF">2018-03-28T06:00:56Z</dcterms:modified>
  <cp:category/>
  <cp:version/>
  <cp:contentType/>
  <cp:contentStatus/>
</cp:coreProperties>
</file>