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<sst xmlns="http://schemas.openxmlformats.org/spreadsheetml/2006/main" count="166" uniqueCount="141">
  <si>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</si>
  <si>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</si>
  <si>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</si>
  <si>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</si>
  <si>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</si>
  <si>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</si>
  <si>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</si>
  <si>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</si>
  <si>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</si>
  <si>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</si>
  <si>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</si>
  <si>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</si>
  <si>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</si>
  <si>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</si>
  <si>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</si>
  <si>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</si>
  <si>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</si>
  <si>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</si>
  <si>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</si>
  <si>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</si>
  <si>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</si>
  <si>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</si>
  <si>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</si>
  <si>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</si>
  <si>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</si>
  <si>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</si>
  <si>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</si>
  <si>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</si>
  <si>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</si>
  <si>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</si>
  <si>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</si>
  <si>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</si>
  <si>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</si>
  <si>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</si>
  <si>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</si>
  <si>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</si>
  <si>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</si>
  <si>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</si>
  <si>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</si>
  <si>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</si>
  <si>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</si>
  <si>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</si>
  <si>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</si>
  <si>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</si>
  <si>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</si>
  <si>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</si>
  <si>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</si>
  <si>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</si>
  <si>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</si>
  <si>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</si>
  <si>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</si>
  <si>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</si>
  <si>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</si>
  <si>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</si>
  <si>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</si>
  <si>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</si>
  <si>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</si>
  <si>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</si>
  <si>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</si>
  <si>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</si>
  <si>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</si>
  <si>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</si>
  <si>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</si>
  <si>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</si>
  <si>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</si>
  <si>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</si>
  <si>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</si>
  <si>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</si>
  <si>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</si>
  <si>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</si>
  <si>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</si>
  <si>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</si>
  <si>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</si>
  <si>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</si>
  <si>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</si>
  <si>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</si>
  <si>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</si>
  <si>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</si>
  <si>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</si>
  <si>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</si>
  <si>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</si>
  <si>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</si>
  <si>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</si>
  <si>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</si>
  <si>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</si>
  <si>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</si>
  <si>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</si>
  <si>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</si>
  <si>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</si>
  <si>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</si>
  <si>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</si>
  <si>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</si>
  <si>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</si>
  <si>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</si>
  <si>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</si>
  <si>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</si>
  <si>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</si>
  <si>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</si>
  <si>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</si>
  <si>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</si>
  <si>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</si>
  <si>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</si>
  <si>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</si>
  <si>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</si>
  <si>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</si>
  <si>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</si>
  <si>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</si>
  <si>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</si>
  <si>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</si>
  <si>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</si>
  <si>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</si>
  <si>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</si>
  <si>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</si>
  <si>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</si>
  <si>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</si>
  <si>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</si>
  <si>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</si>
  <si>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</si>
  <si>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</si>
  <si>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</si>
  <si>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</si>
  <si>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</si>
  <si>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</si>
  <si>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</si>
  <si>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</si>
  <si>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</si>
  <si>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</si>
  <si>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</si>
  <si>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</si>
  <si>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</si>
  <si>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</si>
  <si>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</si>
  <si>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</si>
  <si>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</si>
  <si>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</si>
  <si>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</si>
  <si>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</si>
  <si>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 xml:space="preserve">прочистка канализации 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</si>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</sst>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512.459478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8.12</v>
      </c>
      <c r="M14" s="48">
        <f t="shared" si="0"/>
        <v>1115.5954319999998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18.33</v>
      </c>
      <c r="M20" s="33">
        <f>SUM(M6:M19)</f>
        <v>2518.3330379999998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f>0.15*32.2</f>
        <v>4.83</v>
      </c>
      <c r="M24" s="32">
        <f aca="true" t="shared" si="1" ref="M24:M38">L24*114.3*1.202*1.15</f>
        <v>763.1249786999998</v>
      </c>
    </row>
    <row r="25" spans="1:13" ht="12.75">
      <c r="A25" t="s">
        <v>107</v>
      </c>
      <c r="J25" s="20">
        <v>2</v>
      </c>
      <c r="K25" s="20" t="s">
        <v>138</v>
      </c>
      <c r="L25" s="48">
        <f>0.07*7.1</f>
        <v>0.497</v>
      </c>
      <c r="M25" s="32">
        <f t="shared" si="1"/>
        <v>78.52445433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55310.87+364.77+130.36+218.6</f>
        <v>56024.6</v>
      </c>
      <c r="J39" s="20"/>
      <c r="K39" s="29" t="s">
        <v>57</v>
      </c>
      <c r="L39" s="28">
        <f>SUM(L24:L37)</f>
        <v>5.327</v>
      </c>
      <c r="M39" s="33">
        <f>SUM(M24:M38)</f>
        <v>841.6494330299998</v>
      </c>
    </row>
    <row r="40" spans="1:11" ht="12.75">
      <c r="A40" t="s">
        <v>7</v>
      </c>
      <c r="F40" s="5">
        <f>51980.53+11.45+25.1</f>
        <v>52017.079999999994</v>
      </c>
      <c r="K40" s="1" t="s">
        <v>61</v>
      </c>
    </row>
    <row r="41" spans="2:13" ht="12.75">
      <c r="B41" t="s">
        <v>8</v>
      </c>
      <c r="F41" s="9">
        <f>F40/F39</f>
        <v>0.9284685655943995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53317.079999999994</v>
      </c>
      <c r="J43" s="20">
        <v>1</v>
      </c>
      <c r="K43" s="20" t="s">
        <v>139</v>
      </c>
      <c r="L43" s="25" t="s">
        <v>140</v>
      </c>
      <c r="M43" s="25">
        <f>7*13.7</f>
        <v>95.89999999999999</v>
      </c>
    </row>
    <row r="44" spans="10:13" ht="12.75">
      <c r="J44" s="20">
        <v>2</v>
      </c>
      <c r="K44" s="20"/>
      <c r="L44" s="25"/>
      <c r="M44" s="25"/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25"/>
    </row>
    <row r="48" spans="1:13" ht="12.75">
      <c r="A48" t="s">
        <v>12</v>
      </c>
      <c r="F48" s="11">
        <v>5203.46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(2400+440)*1.202</f>
        <v>3413.68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8617.14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6670.08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0.1</v>
      </c>
      <c r="E54" t="s">
        <v>14</v>
      </c>
      <c r="F54" s="11">
        <f>B54*D54</f>
        <v>94.56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6764.64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166307</v>
      </c>
      <c r="D57">
        <v>228935.4</v>
      </c>
      <c r="E57">
        <v>3474</v>
      </c>
      <c r="F57" s="34">
        <f>C57/D57*E57</f>
        <v>2523.639935108332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2518.3330379999998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841.6494330299998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95.89999999999999</v>
      </c>
    </row>
    <row r="61" spans="1:6" ht="12.75">
      <c r="A61" t="s">
        <v>22</v>
      </c>
      <c r="F61" s="11">
        <f>M60</f>
        <v>95.89999999999999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0.49</v>
      </c>
      <c r="E64" t="s">
        <v>14</v>
      </c>
      <c r="F64" s="11">
        <f>B64*D64</f>
        <v>1702.26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7681.782406138332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0.23</v>
      </c>
      <c r="E69" t="s">
        <v>14</v>
      </c>
      <c r="F69" s="11">
        <f>B69*D69</f>
        <v>799.02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1.17</v>
      </c>
      <c r="E72" t="s">
        <v>14</v>
      </c>
      <c r="F72" s="11">
        <f>B72*D72</f>
        <v>4064.58</v>
      </c>
    </row>
    <row r="73" spans="1:6" ht="12.75">
      <c r="A73" s="4" t="s">
        <v>29</v>
      </c>
      <c r="F73" s="31">
        <f>F69+F72</f>
        <v>4863.6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2.23</v>
      </c>
      <c r="E76" t="s">
        <v>14</v>
      </c>
      <c r="F76" s="11">
        <f>B76*D76</f>
        <v>7747.0199999999995</v>
      </c>
    </row>
    <row r="77" spans="1:6" ht="12.75">
      <c r="A77" s="4" t="s">
        <v>31</v>
      </c>
      <c r="F77" s="8">
        <f>SUM(F76)</f>
        <v>7747.0199999999995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35674.18240613833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2069.102579556023</v>
      </c>
    </row>
    <row r="81" spans="1:6" ht="12.75">
      <c r="A81" s="1"/>
      <c r="B81" s="35" t="s">
        <v>133</v>
      </c>
      <c r="C81" s="35"/>
      <c r="D81" s="1"/>
      <c r="E81" s="59" t="s">
        <v>134</v>
      </c>
      <c r="F81" s="60">
        <f>(2814.21*4)+2814.21</f>
        <v>14071.05</v>
      </c>
    </row>
    <row r="82" spans="1:6" ht="12.75">
      <c r="A82" s="1"/>
      <c r="B82" s="35" t="s">
        <v>135</v>
      </c>
      <c r="C82" s="35"/>
      <c r="D82" s="1"/>
      <c r="E82" s="59" t="s">
        <v>134</v>
      </c>
      <c r="F82" s="60">
        <f>(486.39*4)+486.39</f>
        <v>2431.95</v>
      </c>
    </row>
    <row r="83" spans="1:6" ht="12.75">
      <c r="A83" s="1"/>
      <c r="B83" s="35" t="s">
        <v>136</v>
      </c>
      <c r="C83" s="35"/>
      <c r="D83" s="1"/>
      <c r="E83" s="59" t="s">
        <v>134</v>
      </c>
      <c r="F83" s="60">
        <f>(3196.37*4)+3196.37</f>
        <v>15981.849999999999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70228.13498569434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132</v>
      </c>
    </row>
    <row r="86" spans="1:6" ht="12.75">
      <c r="A86" s="13"/>
      <c r="B86" s="38">
        <v>42856</v>
      </c>
      <c r="C86" s="39">
        <v>-232119</v>
      </c>
      <c r="D86" s="44">
        <f>F43</f>
        <v>53317.079999999994</v>
      </c>
      <c r="E86" s="44">
        <f>F84</f>
        <v>70228.13498569434</v>
      </c>
      <c r="F86" s="45">
        <f>C86+D86-E86</f>
        <v>-249030.05498569435</v>
      </c>
    </row>
    <row r="88" spans="1:6" ht="13.5" thickBot="1">
      <c r="A88" t="s">
        <v>112</v>
      </c>
      <c r="C88" s="56">
        <v>42856</v>
      </c>
      <c r="D88" s="8" t="s">
        <v>113</v>
      </c>
      <c r="E88" s="56">
        <v>42886</v>
      </c>
      <c r="F88" t="s">
        <v>114</v>
      </c>
    </row>
    <row r="89" spans="1:7" ht="13.5" thickBot="1">
      <c r="A89" t="s">
        <v>115</v>
      </c>
      <c r="F89" s="57">
        <f>E86</f>
        <v>70228.13498569434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2017-08-21T12:54:29Z</cp:lastPrinted>
  <dcterms:created xsi:type="dcterms:W3CDTF">2008-08-18T07:30:19Z</dcterms:created>
  <dcterms:modified xsi:type="dcterms:W3CDTF">2017-08-21T12:54:32Z</dcterms:modified>
  <cp:category/>
  <cp:version/>
  <cp:contentType/>
  <cp:contentStatus/>
</cp:coreProperties>
</file>