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<sst xmlns="http://schemas.openxmlformats.org/spreadsheetml/2006/main" count="159" uniqueCount="136">
  <si>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</si>
  <si>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</si>
  <si>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</si>
  <si>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</si>
  <si>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</si>
  <si>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</si>
  <si>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</si>
  <si>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</si>
  <si>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</si>
  <si>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</si>
  <si>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</si>
  <si>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</si>
  <si>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</si>
  <si>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</si>
  <si>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</si>
  <si>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</si>
  <si>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</si>
  <si>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</si>
  <si>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</si>
  <si>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</si>
  <si>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</si>
  <si>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</si>
  <si>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</si>
  <si>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</si>
  <si>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</si>
  <si>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</si>
  <si>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</si>
  <si>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</si>
  <si>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</si>
  <si>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</si>
  <si>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</si>
  <si>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</si>
  <si>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</si>
  <si>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</si>
  <si>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</si>
  <si>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</si>
  <si>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</si>
  <si>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</si>
  <si>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</si>
  <si>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</si>
  <si>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</si>
  <si>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</si>
  <si>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</si>
  <si>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</si>
  <si>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</si>
  <si>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</si>
  <si>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</si>
  <si>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</si>
  <si>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</si>
  <si>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</si>
  <si>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</si>
  <si>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</si>
  <si>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</si>
  <si>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</si>
  <si>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</si>
  <si>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</si>
  <si>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</si>
  <si>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</si>
  <si>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</si>
  <si>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</si>
  <si>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</si>
  <si>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</si>
  <si>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</si>
  <si>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</si>
  <si>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</si>
  <si>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</si>
  <si>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</si>
  <si>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</si>
  <si>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</si>
  <si>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</si>
  <si>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</si>
  <si>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</si>
  <si>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</si>
  <si>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</si>
  <si>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</si>
  <si>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</si>
  <si>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</si>
  <si>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</si>
  <si>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</si>
  <si>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</si>
  <si>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</si>
  <si>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</si>
  <si>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</si>
  <si>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</si>
  <si>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</si>
  <si>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</si>
  <si>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</si>
  <si>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</si>
  <si>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</si>
  <si>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</si>
  <si>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</si>
  <si>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</si>
  <si>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</si>
  <si>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</si>
  <si>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</si>
  <si>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</si>
  <si>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</si>
  <si>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</si>
  <si>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</si>
  <si>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</si>
  <si>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</si>
  <si>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</si>
  <si>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</si>
  <si>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</si>
  <si>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</si>
  <si>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</si>
  <si>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</si>
  <si>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</si>
  <si>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</si>
  <si>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</si>
  <si>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</si>
  <si>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</si>
  <si>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</si>
  <si>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</si>
  <si>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</si>
  <si>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</si>
  <si>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</si>
  <si>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</si>
  <si>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</si>
  <si>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</si>
  <si>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</si>
  <si>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</si>
  <si>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</si>
  <si>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</si>
  <si>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</si>
  <si>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</si>
  <si>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</si>
  <si>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</si>
  <si>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</si>
  <si>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</si>
  <si>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</si>
  <si>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</si>
  <si>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</si>
  <si>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смена патрона (1шт) п-д2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</si>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</sst>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0">
      <selection activeCell="K39" sqref="K39:M3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4</v>
      </c>
      <c r="K1" t="s">
        <v>67</v>
      </c>
    </row>
    <row r="2" spans="1:11" ht="12.75">
      <c r="A2" t="s">
        <v>86</v>
      </c>
      <c r="K2" s="5" t="s">
        <v>132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131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1.9</v>
      </c>
      <c r="M6" s="34">
        <f>L6*114.3*1.202</f>
        <v>261.03833999999995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373.696992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97</v>
      </c>
      <c r="J14" s="20">
        <v>5</v>
      </c>
      <c r="K14" s="19" t="s">
        <v>50</v>
      </c>
      <c r="L14" s="25"/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9.64</v>
      </c>
      <c r="M20" s="33">
        <f>SUM(M6:M19)</f>
        <v>1324.4261040000001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133</v>
      </c>
      <c r="L24" s="23">
        <v>0.24</v>
      </c>
      <c r="M24" s="32">
        <f>L24*114.3*1.202*1.15</f>
        <v>37.9192536</v>
      </c>
    </row>
    <row r="25" spans="1:13" ht="12.75">
      <c r="A25" t="s">
        <v>107</v>
      </c>
      <c r="J25" s="43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43">
        <v>3</v>
      </c>
      <c r="K26" s="20"/>
      <c r="L26" s="34"/>
      <c r="M26" s="32">
        <f aca="true" t="shared" si="1" ref="M26:M34">L26*114.3*1.202*1.15</f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0.24</v>
      </c>
      <c r="M35" s="33">
        <f>SUM(M24:M34)</f>
        <v>37.9192536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134</v>
      </c>
      <c r="L39" s="25" t="s">
        <v>135</v>
      </c>
      <c r="M39" s="25">
        <v>17.7</v>
      </c>
    </row>
    <row r="40" spans="1:13" ht="12.75">
      <c r="A40" s="2" t="s">
        <v>6</v>
      </c>
      <c r="F40" s="11">
        <v>37510.54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52161.56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1.3905840864994212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52661.56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f>432*1.202</f>
        <v>519.264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2831.914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5038.5509999999995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17.7</v>
      </c>
    </row>
    <row r="56" spans="1:6" ht="12.75">
      <c r="A56" s="4" t="s">
        <v>17</v>
      </c>
      <c r="B56" s="10"/>
      <c r="C56" s="10"/>
      <c r="F56" s="31">
        <f>SUM(F54:F55)</f>
        <v>5038.5509999999995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161163</v>
      </c>
      <c r="D58">
        <v>228935.4</v>
      </c>
      <c r="E58">
        <v>2665.9</v>
      </c>
      <c r="F58" s="35">
        <f>C58/D58*E58</f>
        <v>1876.7060127005261</v>
      </c>
    </row>
    <row r="59" spans="1:6" ht="12.75">
      <c r="A59" t="s">
        <v>20</v>
      </c>
      <c r="F59" s="35">
        <f>M20</f>
        <v>1324.4261040000001</v>
      </c>
    </row>
    <row r="60" spans="1:6" ht="12.75">
      <c r="A60" t="s">
        <v>21</v>
      </c>
      <c r="F60" s="11">
        <f>M35</f>
        <v>37.9192536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17.7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0.44</v>
      </c>
      <c r="E65" t="s">
        <v>14</v>
      </c>
      <c r="F65" s="11">
        <f>B65*D65</f>
        <v>1172.996</v>
      </c>
    </row>
    <row r="66" spans="1:6" ht="12.75">
      <c r="A66" s="51" t="s">
        <v>78</v>
      </c>
      <c r="B66" s="51"/>
      <c r="C66" s="51"/>
      <c r="D66" s="54"/>
      <c r="E66" s="51"/>
      <c r="F66" s="54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4429.747370300526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0.25</v>
      </c>
      <c r="E70" t="s">
        <v>14</v>
      </c>
      <c r="F70" s="11">
        <f>B70*D70</f>
        <v>666.475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1.12</v>
      </c>
      <c r="E73" t="s">
        <v>14</v>
      </c>
      <c r="F73" s="11">
        <f>B73*D73</f>
        <v>2985.8080000000004</v>
      </c>
    </row>
    <row r="74" spans="1:6" ht="12.75">
      <c r="A74" s="4" t="s">
        <v>29</v>
      </c>
      <c r="F74" s="31">
        <f>F70+F73</f>
        <v>3652.2830000000004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1.82</v>
      </c>
      <c r="E77" t="s">
        <v>14</v>
      </c>
      <c r="F77" s="11">
        <f>B77*D77</f>
        <v>4851.938</v>
      </c>
    </row>
    <row r="78" spans="1:6" ht="12.75">
      <c r="A78" s="4" t="s">
        <v>32</v>
      </c>
      <c r="F78" s="31">
        <f>SUM(F77)</f>
        <v>4851.938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20804.433370300525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1206.6571354774303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6">
        <f>F80+F81</f>
        <v>22011.090505777956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130</v>
      </c>
    </row>
    <row r="84" spans="1:6" ht="12.75">
      <c r="A84" s="13"/>
      <c r="B84" s="40">
        <v>42826</v>
      </c>
      <c r="C84" s="41">
        <v>-9970</v>
      </c>
      <c r="D84" s="46">
        <f>F44</f>
        <v>52661.56</v>
      </c>
      <c r="E84" s="46">
        <f>F82</f>
        <v>22011.090505777956</v>
      </c>
      <c r="F84" s="47">
        <f>C84+D84-E84</f>
        <v>20680.46949422204</v>
      </c>
    </row>
    <row r="85" spans="1:6" ht="12.75">
      <c r="A85" s="48"/>
      <c r="B85" s="48"/>
      <c r="C85" s="48"/>
      <c r="D85" s="48"/>
      <c r="E85" s="48"/>
      <c r="F85" s="48"/>
    </row>
    <row r="86" spans="1:6" ht="13.5" thickBot="1">
      <c r="A86" t="s">
        <v>111</v>
      </c>
      <c r="C86" s="57">
        <v>42826</v>
      </c>
      <c r="D86" s="8" t="s">
        <v>112</v>
      </c>
      <c r="E86" s="57">
        <v>42855</v>
      </c>
      <c r="F86" t="s">
        <v>113</v>
      </c>
    </row>
    <row r="87" spans="1:7" ht="13.5" thickBot="1">
      <c r="A87" t="s">
        <v>114</v>
      </c>
      <c r="F87" s="58">
        <f>E84</f>
        <v>22011.090505777956</v>
      </c>
      <c r="G87" s="48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2017-06-01T14:07:19Z</cp:lastPrinted>
  <dcterms:created xsi:type="dcterms:W3CDTF">2008-08-18T07:30:19Z</dcterms:created>
  <dcterms:modified xsi:type="dcterms:W3CDTF">2017-06-21T14:16:55Z</dcterms:modified>
  <cp:category/>
  <cp:version/>
  <cp:contentType/>
  <cp:contentStatus/>
</cp:coreProperties>
</file>