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<sst xmlns="http://schemas.openxmlformats.org/spreadsheetml/2006/main" count="168" uniqueCount="147">
  <si>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</si>
  <si>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</si>
  <si>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</si>
  <si>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</si>
  <si>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</si>
  <si>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</si>
  <si>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</si>
  <si>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</si>
  <si>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</si>
  <si>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</si>
  <si>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</si>
  <si>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</si>
  <si>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</si>
  <si>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</si>
  <si>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</si>
  <si>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</si>
  <si>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</si>
  <si>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</si>
  <si>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</si>
  <si>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</si>
  <si>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</si>
  <si>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</si>
  <si>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</si>
  <si>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</si>
  <si>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</si>
  <si>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</si>
  <si>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</si>
  <si>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</si>
  <si>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</si>
  <si>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</si>
  <si>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</si>
  <si>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</si>
  <si>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</si>
  <si>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</si>
  <si>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</si>
  <si>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</si>
  <si>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</si>
  <si>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</si>
  <si>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</si>
  <si>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</si>
  <si>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</si>
  <si>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</si>
  <si>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</si>
  <si>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</si>
  <si>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</si>
  <si>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</si>
  <si>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</si>
  <si>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</si>
  <si>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</si>
  <si>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</si>
  <si>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</si>
  <si>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</si>
  <si>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</si>
  <si>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</si>
  <si>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</si>
  <si>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</si>
  <si>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</si>
  <si>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</si>
  <si>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</si>
  <si>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</si>
  <si>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</si>
  <si>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</si>
  <si>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</si>
  <si>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</si>
  <si>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</si>
  <si>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</si>
  <si>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</si>
  <si>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</si>
  <si>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</si>
  <si>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</si>
  <si>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</si>
  <si>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</si>
  <si>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</si>
  <si>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</si>
  <si>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</si>
  <si>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</si>
  <si>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</si>
  <si>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</si>
  <si>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</si>
  <si>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</si>
  <si>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</si>
  <si>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</si>
  <si>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</si>
  <si>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</si>
  <si>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</si>
  <si>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</si>
  <si>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</si>
  <si>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</si>
  <si>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</si>
  <si>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</si>
  <si>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</si>
  <si>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</si>
  <si>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</si>
  <si>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</si>
  <si>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</si>
  <si>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</si>
  <si>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</si>
  <si>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</si>
  <si>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</si>
  <si>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</si>
  <si>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</si>
  <si>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</si>
  <si>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</si>
  <si>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</si>
  <si>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</si>
  <si>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</si>
  <si>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</si>
  <si>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</si>
  <si>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</si>
  <si>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</si>
  <si>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</si>
  <si>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</si>
  <si>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</si>
  <si>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</si>
  <si>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</si>
  <si>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</si>
  <si>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</si>
  <si>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</si>
  <si>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</si>
  <si>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</si>
  <si>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</si>
  <si>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</si>
  <si>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</si>
  <si>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</si>
  <si>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</si>
  <si>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</si>
  <si>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</si>
  <si>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</si>
  <si>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</si>
  <si>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</si>
  <si>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</si>
  <si>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</si>
  <si>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</si>
  <si>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</si>
  <si>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</si>
  <si>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завоз песка в песочницы, разгрузка вручную</t>
  </si>
  <si>
    <t>песок</t>
  </si>
  <si>
    <t>4м3</t>
  </si>
  <si>
    <t>покраска эл.узла</t>
  </si>
  <si>
    <t>краска</t>
  </si>
  <si>
    <t>1кг</t>
  </si>
  <si>
    <t>смена ламп (9шт) п-д2,3,</t>
  </si>
  <si>
    <t>лампа</t>
  </si>
  <si>
    <t>9шт</t>
  </si>
  <si>
    <t>смена патрона (1шт)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</si>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</sst>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27" sqref="L2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L6*114.3*1.202</f>
        <v>379.19253599999996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5">
        <f t="shared" si="0"/>
        <v>1170.5508719999998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5">
        <f t="shared" si="0"/>
        <v>228.065076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19</v>
      </c>
      <c r="M20" s="34">
        <f>SUM(M6:M19)</f>
        <v>2610.3833999999997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25">
        <v>8.12</v>
      </c>
      <c r="M24" s="33">
        <f>L24*114.3*1.202*1.15</f>
        <v>1282.9347467999996</v>
      </c>
    </row>
    <row r="25" spans="1:13" ht="12.75">
      <c r="A25" t="s">
        <v>106</v>
      </c>
      <c r="J25" s="20">
        <v>2</v>
      </c>
      <c r="K25" s="20" t="s">
        <v>138</v>
      </c>
      <c r="L25" s="45">
        <v>3.12</v>
      </c>
      <c r="M25" s="33">
        <f aca="true" t="shared" si="1" ref="M25:M35">L25*114.3*1.202*1.15</f>
        <v>492.95029679999993</v>
      </c>
    </row>
    <row r="26" spans="1:13" ht="12.75">
      <c r="A26" t="s">
        <v>107</v>
      </c>
      <c r="J26" s="20">
        <v>3</v>
      </c>
      <c r="K26" s="20" t="s">
        <v>141</v>
      </c>
      <c r="L26" s="25">
        <f>0.09*7.1</f>
        <v>0.6389999999999999</v>
      </c>
      <c r="M26" s="33">
        <f t="shared" si="1"/>
        <v>100.96001270999997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144</v>
      </c>
      <c r="L27" s="25">
        <v>0.24</v>
      </c>
      <c r="M27" s="33">
        <f t="shared" si="1"/>
        <v>37.9192536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12.118999999999998</v>
      </c>
      <c r="M36" s="34">
        <f>SUM(M24:M35)</f>
        <v>1914.7643099099996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48734.91+0.21+-1807.46</f>
        <v>46927.66</v>
      </c>
      <c r="J40" s="20">
        <v>1</v>
      </c>
      <c r="K40" s="20" t="s">
        <v>136</v>
      </c>
      <c r="L40" s="52" t="s">
        <v>137</v>
      </c>
      <c r="M40" s="25">
        <v>1320</v>
      </c>
    </row>
    <row r="41" spans="1:13" ht="12.75">
      <c r="A41" t="s">
        <v>7</v>
      </c>
      <c r="F41" s="5">
        <v>50180.93</v>
      </c>
      <c r="J41" s="20">
        <v>2</v>
      </c>
      <c r="K41" s="20" t="s">
        <v>139</v>
      </c>
      <c r="L41" s="25" t="s">
        <v>140</v>
      </c>
      <c r="M41" s="25">
        <v>230</v>
      </c>
    </row>
    <row r="42" spans="2:13" ht="12.75">
      <c r="B42" t="s">
        <v>8</v>
      </c>
      <c r="F42" s="9">
        <f>F41/F40</f>
        <v>1.0693252124653136</v>
      </c>
      <c r="J42" s="20">
        <v>3</v>
      </c>
      <c r="K42" s="20" t="s">
        <v>142</v>
      </c>
      <c r="L42" s="25" t="s">
        <v>143</v>
      </c>
      <c r="M42" s="25">
        <f>9*13</f>
        <v>117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145</v>
      </c>
      <c r="L43" s="25" t="s">
        <v>146</v>
      </c>
      <c r="M43" s="25">
        <v>17.7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51080.93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800*1.202</f>
        <v>961.5999999999999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6743.219999999999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6060.48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0.4</v>
      </c>
      <c r="E55" t="s">
        <v>14</v>
      </c>
      <c r="F55" s="11">
        <f>B55*D55</f>
        <v>331.44000000000005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6391.92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167335</v>
      </c>
      <c r="D58">
        <v>228935.4</v>
      </c>
      <c r="E58">
        <v>3156.5</v>
      </c>
      <c r="F58" s="35">
        <f>C58/D58*E58</f>
        <v>2307.170177700784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2610.3833999999997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1914.7643099099996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1684.7</v>
      </c>
    </row>
    <row r="62" spans="1:6" ht="12.75">
      <c r="A62" t="s">
        <v>22</v>
      </c>
      <c r="F62" s="5">
        <f>M61</f>
        <v>1684.7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0.37</v>
      </c>
      <c r="E65" t="s">
        <v>14</v>
      </c>
      <c r="F65" s="5">
        <f>B65*D65</f>
        <v>1167.905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9684.922887610785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</v>
      </c>
      <c r="E70" t="s">
        <v>14</v>
      </c>
      <c r="F70" s="11">
        <f>B70*D70</f>
        <v>631.3000000000001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0.97</v>
      </c>
      <c r="E73" t="s">
        <v>14</v>
      </c>
      <c r="F73" s="11">
        <f>B73*D73</f>
        <v>3061.805</v>
      </c>
    </row>
    <row r="74" spans="1:6" ht="12.75">
      <c r="A74" s="4" t="s">
        <v>29</v>
      </c>
      <c r="F74" s="32">
        <f>F70+F73</f>
        <v>3693.105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2.1</v>
      </c>
      <c r="E77" t="s">
        <v>14</v>
      </c>
      <c r="F77" s="5">
        <f>B77*D77</f>
        <v>6628.650000000001</v>
      </c>
    </row>
    <row r="78" spans="1:6" ht="12.75">
      <c r="A78" s="4" t="s">
        <v>32</v>
      </c>
      <c r="F78" s="8">
        <f>SUM(F77)</f>
        <v>6628.650000000001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33141.817887610785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1922.2254374814254</v>
      </c>
      <c r="I81" s="7"/>
    </row>
    <row r="82" spans="1:9" ht="12.75">
      <c r="A82" s="1"/>
      <c r="B82" s="36" t="s">
        <v>128</v>
      </c>
      <c r="C82" s="36"/>
      <c r="D82" s="1"/>
      <c r="E82" s="56"/>
      <c r="F82" s="57">
        <v>1692.6</v>
      </c>
      <c r="I82" s="7"/>
    </row>
    <row r="83" spans="1:9" ht="12.75">
      <c r="A83" s="1"/>
      <c r="B83" s="36" t="s">
        <v>129</v>
      </c>
      <c r="C83" s="36"/>
      <c r="D83" s="1"/>
      <c r="E83" s="56"/>
      <c r="F83" s="57">
        <v>347.58</v>
      </c>
      <c r="I83" s="7"/>
    </row>
    <row r="84" spans="1:9" ht="12.75">
      <c r="A84" s="1"/>
      <c r="B84" s="36" t="s">
        <v>130</v>
      </c>
      <c r="C84" s="36"/>
      <c r="D84" s="1"/>
      <c r="E84" s="56"/>
      <c r="F84" s="57">
        <v>2559.37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39663.59332509221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42948</v>
      </c>
      <c r="C87" s="40">
        <v>17351</v>
      </c>
      <c r="D87" s="43">
        <f>F44</f>
        <v>51080.93</v>
      </c>
      <c r="E87" s="43">
        <f>F85</f>
        <v>39663.59332509221</v>
      </c>
      <c r="F87" s="44">
        <f>C87+D87-E87</f>
        <v>28768.336674907783</v>
      </c>
    </row>
    <row r="89" spans="1:6" ht="13.5" thickBot="1">
      <c r="A89" t="s">
        <v>111</v>
      </c>
      <c r="C89" s="54">
        <v>42948</v>
      </c>
      <c r="D89" s="8" t="s">
        <v>112</v>
      </c>
      <c r="E89" s="54" t="s">
        <v>134</v>
      </c>
      <c r="F89" t="s">
        <v>113</v>
      </c>
    </row>
    <row r="90" spans="1:7" ht="13.5" thickBot="1">
      <c r="A90" t="s">
        <v>114</v>
      </c>
      <c r="F90" s="55">
        <f>E87</f>
        <v>39663.59332509221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2017-08-21T12:46:41Z</cp:lastPrinted>
  <dcterms:created xsi:type="dcterms:W3CDTF">2008-08-18T07:30:19Z</dcterms:created>
  <dcterms:modified xsi:type="dcterms:W3CDTF">2017-11-10T12:57:22Z</dcterms:modified>
  <cp:category/>
  <cp:version/>
  <cp:contentType/>
  <cp:contentStatus/>
</cp:coreProperties>
</file>