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<sst xmlns="http://schemas.openxmlformats.org/spreadsheetml/2006/main" count="161" uniqueCount="138">
  <si>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</si>
  <si>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</si>
  <si>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</si>
  <si>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</si>
  <si>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</si>
  <si>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</si>
  <si>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</si>
  <si>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</si>
  <si>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</si>
  <si>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</si>
  <si>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</si>
  <si>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</si>
  <si>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</si>
  <si>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</si>
  <si>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</si>
  <si>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</si>
  <si>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</si>
  <si>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</si>
  <si>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</si>
  <si>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</si>
  <si>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</si>
  <si>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</si>
  <si>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</si>
  <si>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</si>
  <si>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</si>
  <si>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</si>
  <si>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</si>
  <si>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</si>
  <si>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</si>
  <si>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</si>
  <si>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</si>
  <si>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</si>
  <si>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</si>
  <si>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</si>
  <si>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</si>
  <si>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</si>
  <si>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</si>
  <si>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</si>
  <si>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</si>
  <si>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</si>
  <si>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</si>
  <si>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</si>
  <si>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</si>
  <si>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</si>
  <si>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</si>
  <si>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</si>
  <si>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</si>
  <si>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</si>
  <si>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</si>
  <si>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</si>
  <si>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</si>
  <si>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</si>
  <si>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</si>
  <si>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</si>
  <si>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</si>
  <si>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</si>
  <si>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</si>
  <si>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</si>
  <si>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</si>
  <si>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</si>
  <si>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</si>
  <si>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</si>
  <si>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</si>
  <si>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</si>
  <si>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</si>
  <si>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</si>
  <si>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</si>
  <si>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</si>
  <si>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</si>
  <si>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</si>
  <si>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</si>
  <si>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</si>
  <si>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</si>
  <si>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</si>
  <si>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</si>
  <si>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</si>
  <si>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</si>
  <si>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</si>
  <si>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</si>
  <si>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</si>
  <si>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</si>
  <si>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</si>
  <si>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</si>
  <si>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</si>
  <si>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</si>
  <si>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</si>
  <si>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</si>
  <si>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</si>
  <si>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</si>
  <si>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</si>
  <si>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</si>
  <si>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</si>
  <si>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</si>
  <si>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</si>
  <si>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</si>
  <si>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</si>
  <si>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</si>
  <si>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</si>
  <si>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</si>
  <si>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</si>
  <si>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</si>
  <si>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</si>
  <si>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</si>
  <si>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</si>
  <si>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</si>
  <si>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</si>
  <si>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</si>
  <si>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</si>
  <si>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</si>
  <si>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</si>
  <si>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</si>
  <si>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</si>
  <si>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</si>
  <si>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</si>
  <si>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</si>
  <si>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</si>
  <si>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</si>
  <si>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</si>
  <si>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</si>
  <si>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</si>
  <si>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</si>
  <si>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</si>
  <si>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</si>
  <si>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</si>
  <si>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</si>
  <si>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</si>
  <si>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</si>
  <si>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</si>
  <si>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</si>
  <si>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</si>
  <si>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</si>
  <si>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</si>
  <si>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июля</t>
  </si>
  <si>
    <t>ост.на 01.08</t>
  </si>
  <si>
    <t>за   июль 2017 г.</t>
  </si>
  <si>
    <t>смена ламп (4шт) п-д 4,2</t>
  </si>
  <si>
    <t>лампа</t>
  </si>
  <si>
    <t>4шт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</si>
</sst>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  <numFmt numFmtId="180" formatCode="0.00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1" sqref="M41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7</v>
      </c>
      <c r="K2" s="5" t="s">
        <v>134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128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L6*114.3*1.202</f>
        <v>0</v>
      </c>
    </row>
    <row r="7" spans="2:13" ht="12.75">
      <c r="B7" t="s">
        <v>89</v>
      </c>
      <c r="C7" s="1" t="s">
        <v>90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3.53</v>
      </c>
      <c r="M13" s="47">
        <f t="shared" si="0"/>
        <v>484.98175799999996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1.77</v>
      </c>
      <c r="M16" s="47">
        <f t="shared" si="0"/>
        <v>243.177822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1.8</v>
      </c>
      <c r="M18" s="47">
        <f t="shared" si="0"/>
        <v>247.29948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7">
        <f t="shared" si="0"/>
        <v>68.6943</v>
      </c>
    </row>
    <row r="20" spans="1:13" ht="12.75">
      <c r="A20" t="s">
        <v>102</v>
      </c>
      <c r="J20" s="20"/>
      <c r="K20" s="27" t="s">
        <v>58</v>
      </c>
      <c r="L20" s="28">
        <f>SUM(L6:L19)</f>
        <v>7.6</v>
      </c>
      <c r="M20" s="32">
        <f>SUM(M6:M19)</f>
        <v>1044.15336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47">
        <f>0.04*7.1</f>
        <v>0.284</v>
      </c>
      <c r="M24" s="31">
        <f>L24*114.3*1.202*1.15</f>
        <v>44.87111675999999</v>
      </c>
    </row>
    <row r="25" spans="1:13" ht="12.75">
      <c r="A25" t="s">
        <v>106</v>
      </c>
      <c r="J25" s="20">
        <v>2</v>
      </c>
      <c r="K25" s="20"/>
      <c r="L25" s="47"/>
      <c r="M25" s="31">
        <f aca="true" t="shared" si="1" ref="M25:M35">L25*114.3*1.202*1.15</f>
        <v>0</v>
      </c>
    </row>
    <row r="26" spans="1:13" ht="12.75">
      <c r="A26" t="s">
        <v>107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108</v>
      </c>
      <c r="J27" s="20">
        <v>4</v>
      </c>
      <c r="K27" s="20"/>
      <c r="L27" s="47"/>
      <c r="M27" s="31">
        <f t="shared" si="1"/>
        <v>0</v>
      </c>
    </row>
    <row r="28" spans="1:13" ht="12.75">
      <c r="A28" s="52" t="s">
        <v>109</v>
      </c>
      <c r="B28" s="52"/>
      <c r="C28" s="52"/>
      <c r="D28" s="52"/>
      <c r="E28" s="52"/>
      <c r="F28" s="52"/>
      <c r="G28" s="52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110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/>
      <c r="K36" s="30" t="s">
        <v>58</v>
      </c>
      <c r="L36" s="28">
        <f>SUM(L24:L35)</f>
        <v>0.284</v>
      </c>
      <c r="M36" s="32">
        <f>SUM(M24:M35)</f>
        <v>44.87111675999999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45417.12-37.77</f>
        <v>45379.350000000006</v>
      </c>
      <c r="J40" s="20">
        <v>1</v>
      </c>
      <c r="K40" s="20" t="s">
        <v>136</v>
      </c>
      <c r="L40" s="25" t="s">
        <v>137</v>
      </c>
      <c r="M40" s="25">
        <f>4*13</f>
        <v>52</v>
      </c>
    </row>
    <row r="41" spans="1:13" ht="12.75">
      <c r="A41" t="s">
        <v>7</v>
      </c>
      <c r="F41" s="5">
        <f>47525.12</f>
        <v>47525.12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1.0472851638465512</v>
      </c>
      <c r="J42" s="20">
        <v>3</v>
      </c>
      <c r="K42" s="20"/>
      <c r="L42" s="23"/>
      <c r="M42" s="23"/>
    </row>
    <row r="43" spans="1:13" ht="12.75">
      <c r="A43" t="s">
        <v>126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48425.12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5">
        <v>5781.62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(1200)*1.202</f>
        <v>1442.3999999999999</v>
      </c>
      <c r="J50" s="20">
        <v>11</v>
      </c>
      <c r="K50" s="20"/>
      <c r="L50" s="23"/>
      <c r="M50" s="23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7224.0199999999995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74</v>
      </c>
      <c r="D54" s="5">
        <v>1.92</v>
      </c>
      <c r="E54" t="s">
        <v>14</v>
      </c>
      <c r="F54" s="11">
        <f>E33*D54</f>
        <v>6085.248</v>
      </c>
      <c r="J54" s="20">
        <v>15</v>
      </c>
      <c r="K54" s="20"/>
      <c r="L54" s="23"/>
      <c r="M54" s="23"/>
    </row>
    <row r="55" spans="1:13" ht="12.75">
      <c r="A55" t="s">
        <v>75</v>
      </c>
      <c r="B55">
        <v>883.7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6085.248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166649</v>
      </c>
      <c r="D58">
        <v>228935.4</v>
      </c>
      <c r="E58">
        <v>3169.4</v>
      </c>
      <c r="F58" s="36">
        <f>C58/D58*E58</f>
        <v>2307.102093428976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1044.15336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M36</f>
        <v>44.87111675999999</v>
      </c>
      <c r="J60" s="20">
        <v>21</v>
      </c>
      <c r="K60" s="20"/>
      <c r="L60" s="23"/>
      <c r="M60" s="23"/>
    </row>
    <row r="61" spans="1:13" ht="12.75">
      <c r="A61" t="s">
        <v>73</v>
      </c>
      <c r="F61" s="5">
        <f>0*600*1.202</f>
        <v>0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M65</f>
        <v>52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24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23"/>
      <c r="M64" s="23"/>
    </row>
    <row r="65" spans="2:13" ht="12.75">
      <c r="B65">
        <v>3169.4</v>
      </c>
      <c r="C65" t="s">
        <v>13</v>
      </c>
      <c r="D65" s="11">
        <v>0.26</v>
      </c>
      <c r="E65" t="s">
        <v>14</v>
      </c>
      <c r="F65" s="46">
        <f>B65*D65</f>
        <v>824.0440000000001</v>
      </c>
      <c r="J65" s="20"/>
      <c r="K65" s="20"/>
      <c r="L65" s="34" t="s">
        <v>65</v>
      </c>
      <c r="M65" s="35">
        <f>SUM(M40:M64)</f>
        <v>52</v>
      </c>
    </row>
    <row r="66" spans="1:6" ht="12.75">
      <c r="A66" s="49" t="s">
        <v>79</v>
      </c>
      <c r="B66" s="49"/>
      <c r="C66" s="49"/>
      <c r="D66" s="46"/>
      <c r="E66" s="49"/>
      <c r="F66" s="46">
        <v>0</v>
      </c>
    </row>
    <row r="67" spans="1:6" ht="12.75">
      <c r="A67" s="49" t="s">
        <v>84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4272.170570188976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0.19</v>
      </c>
      <c r="E70" t="s">
        <v>14</v>
      </c>
      <c r="F70" s="46">
        <f>B70*D70</f>
        <v>602.186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0.93</v>
      </c>
      <c r="E73" t="s">
        <v>14</v>
      </c>
      <c r="F73" s="11">
        <f>B73*D73</f>
        <v>2947.5420000000004</v>
      </c>
    </row>
    <row r="74" spans="1:6" ht="12.75">
      <c r="A74" s="10" t="s">
        <v>29</v>
      </c>
      <c r="F74" s="33">
        <f>F70+F73</f>
        <v>3549.7280000000005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2.06</v>
      </c>
      <c r="E77" t="s">
        <v>14</v>
      </c>
      <c r="F77" s="11">
        <f>B77*D77</f>
        <v>6528.964</v>
      </c>
    </row>
    <row r="78" spans="1:6" ht="12.75">
      <c r="A78" s="10" t="s">
        <v>32</v>
      </c>
      <c r="F78" s="33">
        <f>SUM(F77)</f>
        <v>6528.964</v>
      </c>
    </row>
    <row r="79" spans="1:6" ht="12.75">
      <c r="A79" s="48" t="s">
        <v>78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27660.130570188976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1604.2875730709604</v>
      </c>
      <c r="I81" s="7"/>
    </row>
    <row r="82" spans="1:9" ht="12.75">
      <c r="A82" s="1"/>
      <c r="B82" s="37" t="s">
        <v>129</v>
      </c>
      <c r="C82" s="37"/>
      <c r="D82" s="1"/>
      <c r="E82" s="55"/>
      <c r="F82" s="56">
        <v>1329.9</v>
      </c>
      <c r="I82" s="7"/>
    </row>
    <row r="83" spans="1:9" ht="12.75">
      <c r="A83" s="1"/>
      <c r="B83" s="37" t="s">
        <v>130</v>
      </c>
      <c r="C83" s="37"/>
      <c r="D83" s="1"/>
      <c r="E83" s="55"/>
      <c r="F83" s="56">
        <v>285.28</v>
      </c>
      <c r="I83" s="7"/>
    </row>
    <row r="84" spans="1:9" ht="12.75">
      <c r="A84" s="1"/>
      <c r="B84" s="37" t="s">
        <v>131</v>
      </c>
      <c r="C84" s="37"/>
      <c r="D84" s="1"/>
      <c r="E84" s="55"/>
      <c r="F84" s="56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30879.598143259936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133</v>
      </c>
    </row>
    <row r="87" spans="1:6" ht="12.75">
      <c r="A87" s="13"/>
      <c r="B87" s="40">
        <v>42917</v>
      </c>
      <c r="C87" s="41">
        <v>-60362</v>
      </c>
      <c r="D87" s="44">
        <f>F44</f>
        <v>48425.12</v>
      </c>
      <c r="E87" s="44">
        <f>F85</f>
        <v>30879.598143259936</v>
      </c>
      <c r="F87" s="45">
        <f>C87+D87-E87</f>
        <v>-42816.478143259934</v>
      </c>
    </row>
    <row r="89" spans="1:6" ht="13.5" thickBot="1">
      <c r="A89" t="s">
        <v>111</v>
      </c>
      <c r="C89" s="53">
        <v>42917</v>
      </c>
      <c r="D89" s="8" t="s">
        <v>112</v>
      </c>
      <c r="E89" s="53">
        <v>42947</v>
      </c>
      <c r="F89" t="s">
        <v>113</v>
      </c>
    </row>
    <row r="90" spans="1:7" ht="13.5" thickBot="1">
      <c r="A90" t="s">
        <v>114</v>
      </c>
      <c r="F90" s="54">
        <f>E87</f>
        <v>30879.598143259936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2017-08-21T12:45:51Z</cp:lastPrinted>
  <dcterms:created xsi:type="dcterms:W3CDTF">2008-08-18T07:30:19Z</dcterms:created>
  <dcterms:modified xsi:type="dcterms:W3CDTF">2017-10-11T11:20:07Z</dcterms:modified>
  <cp:category/>
  <cp:version/>
  <cp:contentType/>
  <cp:contentStatus/>
</cp:coreProperties>
</file>