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<sst xmlns="http://schemas.openxmlformats.org/spreadsheetml/2006/main" count="157" uniqueCount="136">
  <si>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</si>
  <si>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</si>
  <si>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</si>
  <si>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</si>
  <si>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</si>
  <si>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</si>
  <si>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</si>
  <si>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</si>
  <si>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</si>
  <si>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</si>
  <si>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</si>
  <si>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</si>
  <si>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</si>
  <si>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</si>
  <si>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</si>
  <si>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</si>
  <si>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</si>
  <si>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</si>
  <si>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</si>
  <si>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</si>
  <si>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</si>
  <si>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</si>
  <si>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</si>
  <si>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</si>
  <si>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</si>
  <si>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</si>
  <si>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</si>
  <si>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</si>
  <si>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</si>
  <si>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</si>
  <si>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</si>
  <si>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</si>
  <si>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</si>
  <si>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</si>
  <si>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</si>
  <si>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</si>
  <si>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</si>
  <si>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</si>
  <si>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</si>
  <si>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</si>
  <si>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</si>
  <si>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</si>
  <si>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</si>
  <si>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</si>
  <si>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</si>
  <si>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</si>
  <si>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</si>
  <si>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</si>
  <si>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</si>
  <si>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</si>
  <si>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</si>
  <si>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</si>
  <si>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</si>
  <si>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</si>
  <si>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</si>
  <si>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</si>
  <si>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</si>
  <si>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</si>
  <si>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</si>
  <si>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</si>
  <si>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</si>
  <si>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</si>
  <si>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</si>
  <si>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</si>
  <si>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</si>
  <si>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</si>
  <si>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</si>
  <si>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</si>
  <si>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</si>
  <si>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</si>
  <si>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</si>
  <si>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</si>
  <si>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</si>
  <si>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</si>
  <si>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</si>
  <si>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</si>
  <si>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</si>
  <si>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</si>
  <si>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</si>
  <si>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</si>
  <si>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</si>
  <si>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</si>
  <si>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</si>
  <si>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</si>
  <si>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</si>
  <si>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</si>
  <si>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</si>
  <si>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</si>
  <si>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</si>
  <si>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</si>
  <si>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</si>
  <si>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</si>
  <si>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</si>
  <si>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</si>
  <si>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</si>
  <si>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</si>
  <si>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</si>
  <si>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</si>
  <si>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</si>
  <si>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</si>
  <si>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</si>
  <si>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</si>
  <si>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</si>
  <si>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</si>
  <si>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</si>
  <si>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</si>
  <si>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</si>
  <si>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</si>
  <si>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</si>
  <si>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</si>
  <si>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</si>
  <si>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</si>
  <si>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</si>
  <si>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</si>
  <si>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</si>
  <si>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</si>
  <si>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</si>
  <si>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</si>
  <si>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</si>
  <si>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</si>
  <si>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</si>
  <si>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</si>
  <si>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</si>
  <si>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</si>
  <si>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</si>
  <si>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</si>
  <si>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</si>
  <si>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</si>
  <si>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</si>
  <si>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</si>
  <si>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</si>
  <si>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01.02.</t>
  </si>
  <si>
    <t>смена ламп (4шт) п-д4,5</t>
  </si>
  <si>
    <t>0,28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</si>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</sst>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1</v>
      </c>
      <c r="K2" s="5" t="s">
        <v>130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128</v>
      </c>
      <c r="G5" s="8" t="s">
        <v>129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6">
        <f t="shared" si="0"/>
        <v>513.833364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6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6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12.5</v>
      </c>
      <c r="M17" s="46">
        <f t="shared" si="0"/>
        <v>1717.3574999999998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22.73</v>
      </c>
      <c r="M20" s="34">
        <f>SUM(M6:M19)</f>
        <v>3122.842878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42" t="s">
        <v>133</v>
      </c>
      <c r="M24" s="33">
        <f aca="true" t="shared" si="1" ref="M24:M38">L24*114.3*1.202*1.15</f>
        <v>44.2391292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44.2391292</v>
      </c>
    </row>
    <row r="40" spans="1:11" ht="12.75">
      <c r="A40" s="2" t="s">
        <v>6</v>
      </c>
      <c r="F40" s="11">
        <v>52424.62</v>
      </c>
      <c r="K40" s="1" t="s">
        <v>60</v>
      </c>
    </row>
    <row r="41" spans="1:13" ht="12.75">
      <c r="A41" t="s">
        <v>7</v>
      </c>
      <c r="F41" s="5">
        <v>35343.49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0.6741773235552303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134</v>
      </c>
      <c r="L43" s="25" t="s">
        <v>135</v>
      </c>
      <c r="M43" s="25">
        <f>4*13.3</f>
        <v>53.2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36243.49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4800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v>2870.38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7670.38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6776.55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6776.55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2">
        <v>165278</v>
      </c>
      <c r="D58">
        <v>228935.4</v>
      </c>
      <c r="E58">
        <v>3422.5</v>
      </c>
      <c r="F58" s="35">
        <f>C58/D58*E58</f>
        <v>2470.8452908549752</v>
      </c>
      <c r="J58" s="20"/>
      <c r="K58" s="20"/>
      <c r="L58" s="31" t="s">
        <v>63</v>
      </c>
      <c r="M58" s="28">
        <f>SUM(M43:M57)</f>
        <v>53.2</v>
      </c>
    </row>
    <row r="59" spans="1:6" ht="12.75">
      <c r="A59" t="s">
        <v>19</v>
      </c>
      <c r="F59" s="35">
        <f>M20</f>
        <v>3122.842878</v>
      </c>
    </row>
    <row r="60" spans="1:6" ht="12.75">
      <c r="A60" t="s">
        <v>20</v>
      </c>
      <c r="F60" s="11">
        <f>M39</f>
        <v>44.2391292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53.2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</row>
    <row r="66" spans="1:6" ht="12.75">
      <c r="A66" s="48" t="s">
        <v>78</v>
      </c>
      <c r="B66" s="48"/>
      <c r="C66" s="48"/>
      <c r="D66" s="51"/>
      <c r="E66" s="48"/>
      <c r="F66" s="49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49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6580.977298054975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0.23</v>
      </c>
      <c r="E70" t="s">
        <v>14</v>
      </c>
      <c r="F70" s="11">
        <f>B70*D70</f>
        <v>787.1750000000001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1.03</v>
      </c>
      <c r="E73" t="s">
        <v>14</v>
      </c>
      <c r="F73" s="11">
        <f>B73*D73</f>
        <v>3525.175</v>
      </c>
    </row>
    <row r="74" spans="1:6" ht="12.75">
      <c r="A74" s="4" t="s">
        <v>27</v>
      </c>
      <c r="F74" s="32">
        <f>F70+F73</f>
        <v>4312.35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1.8</v>
      </c>
      <c r="E77" t="s">
        <v>14</v>
      </c>
      <c r="F77" s="5">
        <f>B77*D77</f>
        <v>6160.5</v>
      </c>
    </row>
    <row r="78" spans="1:6" ht="12.75">
      <c r="A78" s="4" t="s">
        <v>30</v>
      </c>
      <c r="F78" s="8">
        <f>SUM(F77)</f>
        <v>6160.5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31</v>
      </c>
      <c r="B80" s="1"/>
      <c r="F80" s="32">
        <f>F52+F56+F68+F74+F78+F79</f>
        <v>31500.757298054974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1827.0439232871884</v>
      </c>
      <c r="I81" s="7"/>
    </row>
    <row r="82" spans="1:6" ht="15">
      <c r="A82" s="12" t="s">
        <v>33</v>
      </c>
      <c r="B82" s="12"/>
      <c r="C82" s="12"/>
      <c r="D82" s="12"/>
      <c r="E82" s="12"/>
      <c r="F82" s="43">
        <f>F80+F81</f>
        <v>33327.80122134216</v>
      </c>
    </row>
    <row r="83" spans="2:6" ht="12.75">
      <c r="B83" s="37" t="s">
        <v>65</v>
      </c>
      <c r="C83" s="38" t="s">
        <v>66</v>
      </c>
      <c r="D83" s="22" t="s">
        <v>67</v>
      </c>
      <c r="E83" s="22" t="s">
        <v>68</v>
      </c>
      <c r="F83" s="41" t="s">
        <v>131</v>
      </c>
    </row>
    <row r="84" spans="1:6" ht="12.75">
      <c r="A84" s="13"/>
      <c r="B84" s="39">
        <v>42736</v>
      </c>
      <c r="C84" s="40">
        <v>-5256</v>
      </c>
      <c r="D84" s="44">
        <f>F44</f>
        <v>36243.49</v>
      </c>
      <c r="E84" s="44">
        <f>F82</f>
        <v>33327.80122134216</v>
      </c>
      <c r="F84" s="45">
        <f>C84+D84-E84</f>
        <v>-2340.3112213421628</v>
      </c>
    </row>
    <row r="86" spans="1:6" ht="13.5" thickBot="1">
      <c r="A86" t="s">
        <v>111</v>
      </c>
      <c r="C86" s="54">
        <v>42736</v>
      </c>
      <c r="D86" s="8" t="s">
        <v>112</v>
      </c>
      <c r="E86" s="54">
        <v>42766</v>
      </c>
      <c r="F86" t="s">
        <v>113</v>
      </c>
    </row>
    <row r="87" spans="1:7" ht="13.5" thickBot="1">
      <c r="A87" t="s">
        <v>114</v>
      </c>
      <c r="F87" s="55">
        <f>E84</f>
        <v>33327.80122134216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2017-05-17T19:11:22Z</cp:lastPrinted>
  <dcterms:created xsi:type="dcterms:W3CDTF">2008-08-18T07:30:19Z</dcterms:created>
  <dcterms:modified xsi:type="dcterms:W3CDTF">2017-05-17T19:11:23Z</dcterms:modified>
  <cp:category/>
  <cp:version/>
  <cp:contentType/>
  <cp:contentStatus/>
</cp:coreProperties>
</file>