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<sst xmlns="http://schemas.openxmlformats.org/spreadsheetml/2006/main" count="166" uniqueCount="143">
  <si>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</si>
  <si>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</si>
  <si>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</si>
  <si>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</si>
  <si>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</si>
  <si>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</si>
  <si>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</si>
  <si>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</si>
  <si>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</si>
  <si>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</si>
  <si>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</si>
  <si>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</si>
  <si>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</si>
  <si>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</si>
  <si>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</si>
  <si>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</si>
  <si>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</si>
  <si>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</si>
  <si>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</si>
  <si>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</si>
  <si>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</si>
  <si>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</si>
  <si>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</si>
  <si>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</si>
  <si>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</si>
  <si>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</si>
  <si>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</si>
  <si>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</si>
  <si>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</si>
  <si>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</si>
  <si>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</si>
  <si>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</si>
  <si>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</si>
  <si>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</si>
  <si>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</si>
  <si>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</si>
  <si>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</si>
  <si>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</si>
  <si>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</si>
  <si>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</si>
  <si>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</si>
  <si>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</si>
  <si>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</si>
  <si>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</si>
  <si>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</si>
  <si>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</si>
  <si>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</si>
  <si>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</si>
  <si>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</si>
  <si>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</si>
  <si>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</si>
  <si>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</si>
  <si>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</si>
  <si>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</si>
  <si>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</si>
  <si>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</si>
  <si>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</si>
  <si>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</si>
  <si>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</si>
  <si>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</si>
  <si>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</si>
  <si>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</si>
  <si>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</si>
  <si>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</si>
  <si>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</si>
  <si>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</si>
  <si>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</si>
  <si>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</si>
  <si>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</si>
  <si>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</si>
  <si>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</si>
  <si>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</si>
  <si>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</si>
  <si>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</si>
  <si>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</si>
  <si>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</si>
  <si>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</si>
  <si>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</si>
  <si>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</si>
  <si>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</si>
  <si>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</si>
  <si>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</si>
  <si>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</si>
  <si>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</si>
  <si>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</si>
  <si>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</si>
  <si>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</si>
  <si>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</si>
  <si>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</si>
  <si>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</si>
  <si>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</si>
  <si>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</si>
  <si>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</si>
  <si>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</si>
  <si>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</si>
  <si>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</si>
  <si>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</si>
  <si>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</si>
  <si>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</si>
  <si>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</si>
  <si>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</si>
  <si>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</si>
  <si>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</si>
  <si>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</si>
  <si>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</si>
  <si>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</si>
  <si>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</si>
  <si>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</si>
  <si>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</si>
  <si>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</si>
  <si>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</si>
  <si>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</si>
  <si>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</si>
  <si>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</si>
  <si>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</si>
  <si>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</si>
  <si>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</si>
  <si>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</si>
  <si>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</si>
  <si>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</si>
  <si>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</si>
  <si>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</si>
  <si>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</si>
  <si>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</si>
  <si>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</si>
  <si>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</si>
  <si>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</si>
  <si>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</si>
  <si>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</si>
  <si>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</si>
  <si>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</si>
  <si>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</si>
  <si>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</si>
  <si>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</si>
  <si>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</si>
  <si>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прочистка канализации п-д1</t>
  </si>
  <si>
    <t>Промывка, опрессовка системы отопления</t>
  </si>
  <si>
    <t>Демонтаж, монтаж эл.узла (1шт)</t>
  </si>
  <si>
    <t xml:space="preserve">смена ламп (5шт) </t>
  </si>
  <si>
    <t>лампа</t>
  </si>
  <si>
    <t>5шт</t>
  </si>
  <si>
    <t>31.06.2017</t>
  </si>
  <si>
    <t>ост.на 01.07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</si>
</sst>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F85" sqref="F8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6.48</v>
      </c>
      <c r="M20" s="33">
        <f>SUM(M6:M19)</f>
        <v>890.278128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135</v>
      </c>
      <c r="L24" s="25">
        <v>4.83</v>
      </c>
      <c r="M24" s="32">
        <f aca="true" t="shared" si="1" ref="M24:M38">L24*114.3*1.202*1.15</f>
        <v>763.1249786999998</v>
      </c>
    </row>
    <row r="25" spans="1:13" ht="12.75">
      <c r="A25" t="s">
        <v>107</v>
      </c>
      <c r="J25" s="20">
        <v>2</v>
      </c>
      <c r="K25" s="20" t="s">
        <v>136</v>
      </c>
      <c r="L25" s="48">
        <v>93.87</v>
      </c>
      <c r="M25" s="32">
        <f t="shared" si="1"/>
        <v>14831.168064299998</v>
      </c>
    </row>
    <row r="26" spans="1:13" ht="12.75">
      <c r="A26" t="s">
        <v>108</v>
      </c>
      <c r="J26" s="20">
        <v>3</v>
      </c>
      <c r="K26" s="20" t="s">
        <v>137</v>
      </c>
      <c r="L26" s="48">
        <v>3.12</v>
      </c>
      <c r="M26" s="32">
        <f t="shared" si="1"/>
        <v>492.95029679999993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 t="s">
        <v>138</v>
      </c>
      <c r="L27" s="42">
        <f>0.05*7.1</f>
        <v>0.355</v>
      </c>
      <c r="M27" s="32">
        <f t="shared" si="1"/>
        <v>56.08889594999999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55310.87+1027.29</f>
        <v>56338.16</v>
      </c>
      <c r="J39" s="20"/>
      <c r="K39" s="29" t="s">
        <v>57</v>
      </c>
      <c r="L39" s="28">
        <f>SUM(L24:L37)</f>
        <v>102.17500000000001</v>
      </c>
      <c r="M39" s="33">
        <f>SUM(M24:M38)</f>
        <v>16143.332235749998</v>
      </c>
    </row>
    <row r="40" spans="1:11" ht="12.75">
      <c r="A40" t="s">
        <v>7</v>
      </c>
      <c r="F40" s="5">
        <f>55587.96+124.92</f>
        <v>55712.88</v>
      </c>
      <c r="K40" s="1" t="s">
        <v>61</v>
      </c>
    </row>
    <row r="41" spans="2:13" ht="12.75">
      <c r="B41" t="s">
        <v>8</v>
      </c>
      <c r="F41" s="9">
        <f>F40/F39</f>
        <v>0.988901305970944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57012.88</v>
      </c>
      <c r="J43" s="20">
        <v>1</v>
      </c>
      <c r="K43" s="20" t="s">
        <v>139</v>
      </c>
      <c r="L43" s="25" t="s">
        <v>140</v>
      </c>
      <c r="M43" s="25">
        <f>5*13.6</f>
        <v>68</v>
      </c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25"/>
    </row>
    <row r="48" spans="1:13" ht="12.75">
      <c r="A48" t="s">
        <v>12</v>
      </c>
      <c r="F48" s="11">
        <v>5203.46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(2400+440)*1.202</f>
        <v>3413.68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8617.14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6670.08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0.4</v>
      </c>
      <c r="E54" t="s">
        <v>14</v>
      </c>
      <c r="F54" s="11">
        <f>B54*D54</f>
        <v>378.24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7048.32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161506</v>
      </c>
      <c r="D57">
        <v>228935.4</v>
      </c>
      <c r="E57">
        <v>3474</v>
      </c>
      <c r="F57" s="34">
        <f>C57/D57*E57</f>
        <v>2450.786745955409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890.278128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16143.332235749998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68</v>
      </c>
    </row>
    <row r="61" spans="1:6" ht="12.75">
      <c r="A61" t="s">
        <v>22</v>
      </c>
      <c r="F61" s="11">
        <f>M60</f>
        <v>68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0.35</v>
      </c>
      <c r="E64" t="s">
        <v>14</v>
      </c>
      <c r="F64" s="11">
        <f>B64*D64</f>
        <v>1215.8999999999999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20768.29710970541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</v>
      </c>
      <c r="E69" t="s">
        <v>14</v>
      </c>
      <c r="F69" s="11">
        <f>B69*D69</f>
        <v>694.8000000000001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1.2</v>
      </c>
      <c r="E72" t="s">
        <v>14</v>
      </c>
      <c r="F72" s="11">
        <f>B72*D72</f>
        <v>4168.8</v>
      </c>
    </row>
    <row r="73" spans="1:6" ht="12.75">
      <c r="A73" s="4" t="s">
        <v>29</v>
      </c>
      <c r="F73" s="31">
        <f>F69+F72</f>
        <v>4863.6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1.95</v>
      </c>
      <c r="E76" t="s">
        <v>14</v>
      </c>
      <c r="F76" s="11">
        <f>B76*D76</f>
        <v>6774.3</v>
      </c>
    </row>
    <row r="77" spans="1:6" ht="12.75">
      <c r="A77" s="4" t="s">
        <v>31</v>
      </c>
      <c r="F77" s="8">
        <f>SUM(F76)</f>
        <v>6774.3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48071.65710970541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2788.1561123629135</v>
      </c>
    </row>
    <row r="81" spans="1:6" ht="12.75">
      <c r="A81" s="1"/>
      <c r="B81" s="35" t="s">
        <v>130</v>
      </c>
      <c r="C81" s="35"/>
      <c r="D81" s="1"/>
      <c r="E81" s="59"/>
      <c r="F81" s="60">
        <v>2418</v>
      </c>
    </row>
    <row r="82" spans="1:6" ht="12.75">
      <c r="A82" s="1"/>
      <c r="B82" s="35" t="s">
        <v>131</v>
      </c>
      <c r="C82" s="35"/>
      <c r="D82" s="1"/>
      <c r="E82" s="59"/>
      <c r="F82" s="60">
        <v>486.39</v>
      </c>
    </row>
    <row r="83" spans="1:6" ht="12.75">
      <c r="A83" s="1"/>
      <c r="B83" s="35" t="s">
        <v>132</v>
      </c>
      <c r="C83" s="35"/>
      <c r="D83" s="1"/>
      <c r="E83" s="59"/>
      <c r="F83" s="60">
        <v>3196.37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56960.57322206833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142</v>
      </c>
    </row>
    <row r="86" spans="1:6" ht="12.75">
      <c r="A86" s="13"/>
      <c r="B86" s="38">
        <v>42887</v>
      </c>
      <c r="C86" s="39">
        <v>-249030</v>
      </c>
      <c r="D86" s="44">
        <f>F43</f>
        <v>57012.88</v>
      </c>
      <c r="E86" s="44">
        <f>F84</f>
        <v>56960.57322206833</v>
      </c>
      <c r="F86" s="45">
        <f>C86+D86-E86</f>
        <v>-248977.6932220683</v>
      </c>
    </row>
    <row r="88" spans="1:6" ht="13.5" thickBot="1">
      <c r="A88" t="s">
        <v>112</v>
      </c>
      <c r="C88" s="56">
        <v>42887</v>
      </c>
      <c r="D88" s="8" t="s">
        <v>113</v>
      </c>
      <c r="E88" s="56" t="s">
        <v>141</v>
      </c>
      <c r="F88" t="s">
        <v>114</v>
      </c>
    </row>
    <row r="89" spans="1:7" ht="13.5" thickBot="1">
      <c r="A89" t="s">
        <v>115</v>
      </c>
      <c r="F89" s="57">
        <f>E86</f>
        <v>56960.57322206833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2017-08-21T12:54:29Z</cp:lastPrinted>
  <dcterms:created xsi:type="dcterms:W3CDTF">2008-08-18T07:30:19Z</dcterms:created>
  <dcterms:modified xsi:type="dcterms:W3CDTF">2017-11-16T13:01:15Z</dcterms:modified>
  <cp:category/>
  <cp:version/>
  <cp:contentType/>
  <cp:contentStatus/>
</cp:coreProperties>
</file>