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<sst xmlns="http://schemas.openxmlformats.org/spreadsheetml/2006/main" count="164" uniqueCount="141">
  <si>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</si>
  <si>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</si>
  <si>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</si>
  <si>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</si>
  <si>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</si>
  <si>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</si>
  <si>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</si>
  <si>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</si>
  <si>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</si>
  <si>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</si>
  <si>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</si>
  <si>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</si>
  <si>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</si>
  <si>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</si>
  <si>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</si>
  <si>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</si>
  <si>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</si>
  <si>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</si>
  <si>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</si>
  <si>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</si>
  <si>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</si>
  <si>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</si>
  <si>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</si>
  <si>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</si>
  <si>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</si>
  <si>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</si>
  <si>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</si>
  <si>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</si>
  <si>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</si>
  <si>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</si>
  <si>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</si>
  <si>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</si>
  <si>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</si>
  <si>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</si>
  <si>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</si>
  <si>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</si>
  <si>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</si>
  <si>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</si>
  <si>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</si>
  <si>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</si>
  <si>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</si>
  <si>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</si>
  <si>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</si>
  <si>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</si>
  <si>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</si>
  <si>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</si>
  <si>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</si>
  <si>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</si>
  <si>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</si>
  <si>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</si>
  <si>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</si>
  <si>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</si>
  <si>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</si>
  <si>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</si>
  <si>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</si>
  <si>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</si>
  <si>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</si>
  <si>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</si>
  <si>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</si>
  <si>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</si>
  <si>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</si>
  <si>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</si>
  <si>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</si>
  <si>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</si>
  <si>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</si>
  <si>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</si>
  <si>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</si>
  <si>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</si>
  <si>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</si>
  <si>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</si>
  <si>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</si>
  <si>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</si>
  <si>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</si>
  <si>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</si>
  <si>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</si>
  <si>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</si>
  <si>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</si>
  <si>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</si>
  <si>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</si>
  <si>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</si>
  <si>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</si>
  <si>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</si>
  <si>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</si>
  <si>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</si>
  <si>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</si>
  <si>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</si>
  <si>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</si>
  <si>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</si>
  <si>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</si>
  <si>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</si>
  <si>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</si>
  <si>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</si>
  <si>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</si>
  <si>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</si>
  <si>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</si>
  <si>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</si>
  <si>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</si>
  <si>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</si>
  <si>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</si>
  <si>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</si>
  <si>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</si>
  <si>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</si>
  <si>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</si>
  <si>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</si>
  <si>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</si>
  <si>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</si>
  <si>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</si>
  <si>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</si>
  <si>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</si>
  <si>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</si>
  <si>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</si>
  <si>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</si>
  <si>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</si>
  <si>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</si>
  <si>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</si>
  <si>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</si>
  <si>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</si>
  <si>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</si>
  <si>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</si>
  <si>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</si>
  <si>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</si>
  <si>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</si>
  <si>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</si>
  <si>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</si>
  <si>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</si>
  <si>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</si>
  <si>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</si>
  <si>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</si>
  <si>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</si>
  <si>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</si>
  <si>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</si>
  <si>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</si>
  <si>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</si>
  <si>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</si>
  <si>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</si>
  <si>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</si>
  <si>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</si>
  <si>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 xml:space="preserve">прочистка канализации 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</si>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</sst>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6">
        <f t="shared" si="0"/>
        <v>1717.3574999999998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18.93</v>
      </c>
      <c r="M20" s="33">
        <f>SUM(M6:M19)</f>
        <v>2600.7661980000003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137</v>
      </c>
      <c r="L24" s="46">
        <v>4.83</v>
      </c>
      <c r="M24" s="32">
        <f>L24*114.3*1.202*1.15</f>
        <v>763.1249786999998</v>
      </c>
    </row>
    <row r="25" spans="1:13" ht="12.75">
      <c r="A25" t="s">
        <v>106</v>
      </c>
      <c r="J25" s="20">
        <v>2</v>
      </c>
      <c r="K25" s="20" t="s">
        <v>138</v>
      </c>
      <c r="L25" s="56">
        <v>0.21</v>
      </c>
      <c r="M25" s="32">
        <f>L25*114.3*1.202*1.15</f>
        <v>33.1793469</v>
      </c>
    </row>
    <row r="26" spans="1:13" ht="12.75">
      <c r="A26" t="s">
        <v>107</v>
      </c>
      <c r="J26" s="20">
        <v>3</v>
      </c>
      <c r="K26" s="41"/>
      <c r="L26" s="56"/>
      <c r="M26" s="32">
        <f>L26*114.3*1.202*1.15</f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/>
      <c r="L27" s="46"/>
      <c r="M27" s="32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5.04</v>
      </c>
      <c r="M39" s="33">
        <f>SUM(M24:M38)</f>
        <v>796.3043255999999</v>
      </c>
    </row>
    <row r="40" spans="1:11" ht="12.75">
      <c r="A40" s="2" t="s">
        <v>6</v>
      </c>
      <c r="F40" s="11">
        <f>53238.14+-1789.93</f>
        <v>51448.21</v>
      </c>
      <c r="K40" s="1" t="s">
        <v>61</v>
      </c>
    </row>
    <row r="41" spans="1:13" ht="12.75">
      <c r="A41" t="s">
        <v>7</v>
      </c>
      <c r="F41" s="5">
        <f>50929.11</f>
        <v>50929.11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0.9899102417751755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139</v>
      </c>
      <c r="L43" s="25" t="s">
        <v>140</v>
      </c>
      <c r="M43" s="25">
        <f>3*13</f>
        <v>39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52229.11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(2400)*1.202</f>
        <v>2884.7999999999997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8666.42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6658.5599999999995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0.4</v>
      </c>
      <c r="E55" t="s">
        <v>14</v>
      </c>
      <c r="F55" s="11">
        <f>B55*D55</f>
        <v>369.40000000000003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7027.959999999999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167335</v>
      </c>
      <c r="D58">
        <v>228935.4</v>
      </c>
      <c r="E58">
        <v>3468</v>
      </c>
      <c r="F58" s="34">
        <f>C58/D58*E58</f>
        <v>2534.853849601241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2600.7661980000003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796.3043255999999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39</v>
      </c>
    </row>
    <row r="62" spans="1:6" ht="12.75">
      <c r="A62" t="s">
        <v>22</v>
      </c>
      <c r="F62" s="11">
        <f>M61</f>
        <v>39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0.37</v>
      </c>
      <c r="E65" t="s">
        <v>14</v>
      </c>
      <c r="F65" s="11">
        <f>B65*D65</f>
        <v>1283.16</v>
      </c>
    </row>
    <row r="66" spans="1:6" ht="12.75">
      <c r="A66" t="s">
        <v>83</v>
      </c>
      <c r="D66" s="11"/>
      <c r="F66" s="11">
        <f>D66*E33</f>
        <v>0</v>
      </c>
    </row>
    <row r="67" spans="1:6" ht="12.75">
      <c r="A67" s="54" t="s">
        <v>128</v>
      </c>
      <c r="B67" s="54"/>
      <c r="C67" s="54"/>
      <c r="D67" s="55">
        <v>0</v>
      </c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7254.084373201242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</v>
      </c>
      <c r="E70" t="s">
        <v>14</v>
      </c>
      <c r="F70" s="11">
        <f>B70*D70</f>
        <v>693.6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0.97</v>
      </c>
      <c r="E73" t="s">
        <v>14</v>
      </c>
      <c r="F73" s="11">
        <f>B73*D73</f>
        <v>3363.96</v>
      </c>
    </row>
    <row r="74" spans="1:6" ht="12.75">
      <c r="A74" s="4" t="s">
        <v>29</v>
      </c>
      <c r="F74" s="31">
        <f>F70+F73</f>
        <v>4057.56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2.1</v>
      </c>
      <c r="E77" t="s">
        <v>14</v>
      </c>
      <c r="F77" s="11">
        <f>B77*D77</f>
        <v>7282.8</v>
      </c>
    </row>
    <row r="78" spans="1:6" ht="12.75">
      <c r="A78" s="4" t="s">
        <v>31</v>
      </c>
      <c r="F78" s="8">
        <f>SUM(F77)</f>
        <v>7282.8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1">
        <f>F52+F56+F68+F74+F78+F79</f>
        <v>34288.82437320124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1988.751813645672</v>
      </c>
    </row>
    <row r="82" spans="1:6" ht="12.75">
      <c r="A82" s="1"/>
      <c r="B82" s="35" t="s">
        <v>130</v>
      </c>
      <c r="C82" s="35"/>
      <c r="D82" s="1"/>
      <c r="E82" s="58"/>
      <c r="F82" s="59">
        <v>2401.88</v>
      </c>
    </row>
    <row r="83" spans="1:6" ht="12.75">
      <c r="A83" s="1"/>
      <c r="B83" s="35" t="s">
        <v>131</v>
      </c>
      <c r="C83" s="35"/>
      <c r="D83" s="1"/>
      <c r="E83" s="58"/>
      <c r="F83" s="59">
        <v>485.81</v>
      </c>
    </row>
    <row r="84" spans="1:6" ht="12.75">
      <c r="A84" s="1"/>
      <c r="B84" s="35" t="s">
        <v>132</v>
      </c>
      <c r="C84" s="35"/>
      <c r="D84" s="1"/>
      <c r="E84" s="58"/>
      <c r="F84" s="59">
        <v>3157.75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42323.01618684691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42948</v>
      </c>
      <c r="C87" s="39">
        <v>-366300</v>
      </c>
      <c r="D87" s="43">
        <f>F44</f>
        <v>52229.11</v>
      </c>
      <c r="E87" s="43">
        <f>F85</f>
        <v>42323.01618684691</v>
      </c>
      <c r="F87" s="44">
        <f>C87+D87-E87</f>
        <v>-356393.9061868469</v>
      </c>
    </row>
    <row r="89" spans="1:6" ht="13.5" thickBot="1">
      <c r="A89" t="s">
        <v>111</v>
      </c>
      <c r="C89" s="52">
        <v>42948</v>
      </c>
      <c r="D89" s="8" t="s">
        <v>112</v>
      </c>
      <c r="E89" s="52" t="s">
        <v>136</v>
      </c>
      <c r="F89" t="s">
        <v>113</v>
      </c>
    </row>
    <row r="90" spans="1:7" ht="13.5" thickBot="1">
      <c r="A90" t="s">
        <v>114</v>
      </c>
      <c r="F90" s="53">
        <f>E87</f>
        <v>42323.01618684691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2017-08-21T12:54:38Z</cp:lastPrinted>
  <dcterms:created xsi:type="dcterms:W3CDTF">2008-08-18T07:30:19Z</dcterms:created>
  <dcterms:modified xsi:type="dcterms:W3CDTF">2017-11-07T11:28:30Z</dcterms:modified>
  <cp:category/>
  <cp:version/>
  <cp:contentType/>
  <cp:contentStatus/>
</cp:coreProperties>
</file>