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<sst xmlns="http://schemas.openxmlformats.org/spreadsheetml/2006/main" count="156" uniqueCount="133">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</sst>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55">
      <selection activeCell="D77" sqref="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2</v>
      </c>
      <c r="K2" s="5" t="s">
        <v>131</v>
      </c>
    </row>
    <row r="3" spans="1:13" ht="12.75">
      <c r="A3" t="s">
        <v>87</v>
      </c>
      <c r="J3" s="14" t="s">
        <v>37</v>
      </c>
      <c r="K3" s="57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130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8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8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8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8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L24*114.3*1.202*1.15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L25*114.3*1.202*1.15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L26*114.3*1.202*1.15</f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3">
        <v>4</v>
      </c>
      <c r="K27" s="41"/>
      <c r="L27" s="23"/>
      <c r="M27" s="32">
        <f>L27*114.3*1.202*1.15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>
        <v>0</v>
      </c>
      <c r="M28" s="32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v>5258.48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5029.23</v>
      </c>
    </row>
    <row r="42" spans="2:6" ht="12.75">
      <c r="B42" t="s">
        <v>8</v>
      </c>
      <c r="F42" s="9">
        <f>F41/F40</f>
        <v>0.9564037516544704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5029.23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1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1.78</v>
      </c>
      <c r="E54" t="s">
        <v>15</v>
      </c>
      <c r="F54" s="11">
        <f>E33*D54</f>
        <v>674.62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674.62</v>
      </c>
    </row>
    <row r="57" spans="1:2" ht="12.75">
      <c r="A57" s="4" t="s">
        <v>19</v>
      </c>
      <c r="B57" s="4"/>
    </row>
    <row r="58" spans="1:6" ht="12.75">
      <c r="A58" t="s">
        <v>20</v>
      </c>
      <c r="C58" s="52">
        <v>150190</v>
      </c>
      <c r="D58">
        <v>228935.4</v>
      </c>
      <c r="E58">
        <v>379</v>
      </c>
      <c r="F58" s="35">
        <f>C58/D58*E58</f>
        <v>248.63786902331404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0.24</v>
      </c>
      <c r="E65" t="s">
        <v>15</v>
      </c>
      <c r="F65" s="11">
        <f>B65*D65</f>
        <v>90.96</v>
      </c>
    </row>
    <row r="66" spans="1:6" ht="12.75">
      <c r="A66" s="52" t="s">
        <v>76</v>
      </c>
      <c r="B66" s="52"/>
      <c r="C66" s="52"/>
      <c r="D66" s="56"/>
      <c r="E66" s="52"/>
      <c r="F66" s="56">
        <v>0</v>
      </c>
    </row>
    <row r="67" spans="1:6" ht="12.75">
      <c r="A67" s="45" t="s">
        <v>85</v>
      </c>
      <c r="B67" s="45"/>
      <c r="C67" s="45"/>
      <c r="D67" s="46">
        <v>0</v>
      </c>
      <c r="E67" s="45"/>
      <c r="F67" s="46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339.59786902331405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0.27</v>
      </c>
      <c r="E70" t="s">
        <v>15</v>
      </c>
      <c r="F70" s="11">
        <f>B70*D70</f>
        <v>102.33000000000001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0.88</v>
      </c>
      <c r="E73" t="s">
        <v>15</v>
      </c>
      <c r="F73" s="11">
        <f>B73*D73</f>
        <v>333.52</v>
      </c>
    </row>
    <row r="74" spans="1:6" ht="12.75">
      <c r="A74" s="4" t="s">
        <v>30</v>
      </c>
      <c r="F74" s="31">
        <f>F70+F73</f>
        <v>435.85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1.9</v>
      </c>
      <c r="E77" t="s">
        <v>15</v>
      </c>
      <c r="F77" s="11">
        <f>B77*D77</f>
        <v>720.1</v>
      </c>
    </row>
    <row r="78" spans="1:6" ht="12.75">
      <c r="A78" s="4" t="s">
        <v>33</v>
      </c>
      <c r="F78" s="8">
        <f>SUM(F77)</f>
        <v>720.1</v>
      </c>
    </row>
    <row r="79" spans="1:6" ht="12.75">
      <c r="A79" s="49" t="s">
        <v>79</v>
      </c>
      <c r="B79" s="45"/>
      <c r="C79" s="45"/>
      <c r="D79" s="50">
        <v>0</v>
      </c>
      <c r="E79" s="45"/>
      <c r="F79" s="51">
        <f>D79*E33</f>
        <v>0</v>
      </c>
    </row>
    <row r="80" spans="1:6" ht="12.75">
      <c r="A80" s="1" t="s">
        <v>34</v>
      </c>
      <c r="B80" s="1"/>
      <c r="F80" s="31">
        <f>F52+F56+F68+F74+F78+F79</f>
        <v>3897.207869023314</v>
      </c>
    </row>
    <row r="81" spans="1:9" ht="12.75">
      <c r="A81" s="1" t="s">
        <v>77</v>
      </c>
      <c r="B81" s="1"/>
      <c r="C81" s="47">
        <v>0.028</v>
      </c>
      <c r="D81" s="1"/>
      <c r="E81" s="1"/>
      <c r="F81" s="31">
        <f>F80*2.8%</f>
        <v>109.12182033265277</v>
      </c>
      <c r="I81" s="7"/>
    </row>
    <row r="82" spans="1:6" ht="15">
      <c r="A82" s="12" t="s">
        <v>36</v>
      </c>
      <c r="B82" s="12"/>
      <c r="C82" s="12"/>
      <c r="D82" s="12"/>
      <c r="E82" s="12"/>
      <c r="F82" s="34">
        <f>F80+F81</f>
        <v>4006.329689355967</v>
      </c>
    </row>
    <row r="83" spans="2:6" ht="12.75">
      <c r="B83" s="36" t="s">
        <v>69</v>
      </c>
      <c r="C83" s="37" t="s">
        <v>70</v>
      </c>
      <c r="D83" s="22" t="s">
        <v>71</v>
      </c>
      <c r="E83" s="22" t="s">
        <v>72</v>
      </c>
      <c r="F83" s="40" t="s">
        <v>132</v>
      </c>
    </row>
    <row r="84" spans="1:6" ht="12.75">
      <c r="A84" s="13"/>
      <c r="B84" s="38">
        <v>42767</v>
      </c>
      <c r="C84" s="39">
        <v>-47741</v>
      </c>
      <c r="D84" s="43">
        <f>F44</f>
        <v>5029.23</v>
      </c>
      <c r="E84" s="43">
        <f>F82</f>
        <v>4006.329689355967</v>
      </c>
      <c r="F84" s="44">
        <f>C84+D84-E84</f>
        <v>-46718.09968935597</v>
      </c>
    </row>
    <row r="86" spans="1:6" ht="13.5" thickBot="1">
      <c r="A86" t="s">
        <v>112</v>
      </c>
      <c r="C86" s="54">
        <v>42767</v>
      </c>
      <c r="D86" s="8" t="s">
        <v>113</v>
      </c>
      <c r="E86" s="54">
        <v>42794</v>
      </c>
      <c r="F86" t="s">
        <v>114</v>
      </c>
    </row>
    <row r="87" spans="1:7" ht="13.5" thickBot="1">
      <c r="A87" t="s">
        <v>115</v>
      </c>
      <c r="F87" s="55">
        <f>E84</f>
        <v>4006.329689355967</v>
      </c>
      <c r="G87" t="s">
        <v>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2017-01-21T08:23:22Z</cp:lastPrinted>
  <dcterms:created xsi:type="dcterms:W3CDTF">2008-08-18T07:30:19Z</dcterms:created>
  <dcterms:modified xsi:type="dcterms:W3CDTF">2017-05-10T10:50:01Z</dcterms:modified>
  <cp:category/>
  <cp:version/>
  <cp:contentType/>
  <cp:contentStatus/>
</cp:coreProperties>
</file>