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<sst xmlns="http://schemas.openxmlformats.org/spreadsheetml/2006/main" count="172" uniqueCount="146">
  <si>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</si>
  <si>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</si>
  <si>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</si>
  <si>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</si>
  <si>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</si>
  <si>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</si>
  <si>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</si>
  <si>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</si>
  <si>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</si>
  <si>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</si>
  <si>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</si>
  <si>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</si>
  <si>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</si>
  <si>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</si>
  <si>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</si>
  <si>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</si>
  <si>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</si>
  <si>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</si>
  <si>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</si>
  <si>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</si>
  <si>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</si>
  <si>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</si>
  <si>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</si>
  <si>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</si>
  <si>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</si>
  <si>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</si>
  <si>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</si>
  <si>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</si>
  <si>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</si>
  <si>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</si>
  <si>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</si>
  <si>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</si>
  <si>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</si>
  <si>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</si>
  <si>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</si>
  <si>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</si>
  <si>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</si>
  <si>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</si>
  <si>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</si>
  <si>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</si>
  <si>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</si>
  <si>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</si>
  <si>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</si>
  <si>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</si>
  <si>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</si>
  <si>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</si>
  <si>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</si>
  <si>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</si>
  <si>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</si>
  <si>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</si>
  <si>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</si>
  <si>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</si>
  <si>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</si>
  <si>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</si>
  <si>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</si>
  <si>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</si>
  <si>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</si>
  <si>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</si>
  <si>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</si>
  <si>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</si>
  <si>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</si>
  <si>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</si>
  <si>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</si>
  <si>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</si>
  <si>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</si>
  <si>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</si>
  <si>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</si>
  <si>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</si>
  <si>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</si>
  <si>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</si>
  <si>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</si>
  <si>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</si>
  <si>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</si>
  <si>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</si>
  <si>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</si>
  <si>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</si>
  <si>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</si>
  <si>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</si>
  <si>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</si>
  <si>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</si>
  <si>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</si>
  <si>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</si>
  <si>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</si>
  <si>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</si>
  <si>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</si>
  <si>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</si>
  <si>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</si>
  <si>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</si>
  <si>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</si>
  <si>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</si>
  <si>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</si>
  <si>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</si>
  <si>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</si>
  <si>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</si>
  <si>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</si>
  <si>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</si>
  <si>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</si>
  <si>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</si>
  <si>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</si>
  <si>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</si>
  <si>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</si>
  <si>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</si>
  <si>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</si>
  <si>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</si>
  <si>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</si>
  <si>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</si>
  <si>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</si>
  <si>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</si>
  <si>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</si>
  <si>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</si>
  <si>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</si>
  <si>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</si>
  <si>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</si>
  <si>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</si>
  <si>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</si>
  <si>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</si>
  <si>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</si>
  <si>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</si>
  <si>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</si>
  <si>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</si>
  <si>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</si>
  <si>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</si>
  <si>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</si>
  <si>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</si>
  <si>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</si>
  <si>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</si>
  <si>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</si>
  <si>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</si>
  <si>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 xml:space="preserve">   Учет затрат по текущему ремонту по ул. Белякова д.17</t>
  </si>
  <si>
    <t>поступления до квц +</t>
  </si>
  <si>
    <t>расходы на одн по эл.эн.</t>
  </si>
  <si>
    <t>расходы на одн по хвс</t>
  </si>
  <si>
    <t>расходы на одн по гвс</t>
  </si>
  <si>
    <t xml:space="preserve">заполнить </t>
  </si>
  <si>
    <t xml:space="preserve">за 3 </t>
  </si>
  <si>
    <t>за месяца умн.</t>
  </si>
  <si>
    <t>ноября</t>
  </si>
  <si>
    <t>за   ноябрь  2017 г.</t>
  </si>
  <si>
    <t>ост.на 01.12</t>
  </si>
  <si>
    <t>смена вентиля д 15 (2шт) кв.56</t>
  </si>
  <si>
    <t>смена сгона д 15 (2шт) кв.56</t>
  </si>
  <si>
    <t>вентиль д 15</t>
  </si>
  <si>
    <t>2шт</t>
  </si>
  <si>
    <t>сгон д 15</t>
  </si>
  <si>
    <t>муфта 15</t>
  </si>
  <si>
    <t>к/гайка 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</si>
</sst>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E82" sqref="E82:F8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128</v>
      </c>
    </row>
    <row r="2" spans="3:11" ht="12.75">
      <c r="C2" s="1" t="s">
        <v>84</v>
      </c>
      <c r="D2" s="8">
        <v>11</v>
      </c>
      <c r="K2" s="5" t="s">
        <v>137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136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484.98175799999996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139</v>
      </c>
      <c r="L24" s="47">
        <f>0.02*81</f>
        <v>1.62</v>
      </c>
      <c r="M24" s="31">
        <f>L24*114.3*1.202*1.15</f>
        <v>255.95496179999995</v>
      </c>
    </row>
    <row r="25" spans="1:13" ht="12.75">
      <c r="A25" t="s">
        <v>105</v>
      </c>
      <c r="J25" s="20">
        <v>2</v>
      </c>
      <c r="K25" s="20" t="s">
        <v>140</v>
      </c>
      <c r="L25" s="47">
        <f>0.02*28.7</f>
        <v>0.574</v>
      </c>
      <c r="M25" s="31">
        <f aca="true" t="shared" si="1" ref="M25:M35">L25*114.3*1.202*1.15</f>
        <v>90.69021485999998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2.194</v>
      </c>
      <c r="M36" s="32">
        <f>SUM(M24:M35)</f>
        <v>346.64517665999995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41484.96-6.86</f>
        <v>41478.1</v>
      </c>
      <c r="J40" s="20">
        <v>1</v>
      </c>
      <c r="K40" s="20" t="s">
        <v>141</v>
      </c>
      <c r="L40" s="25" t="s">
        <v>142</v>
      </c>
      <c r="M40" s="25">
        <f>2*231.69</f>
        <v>463.38</v>
      </c>
    </row>
    <row r="41" spans="1:13" ht="12.75">
      <c r="A41" t="s">
        <v>7</v>
      </c>
      <c r="D41" t="s">
        <v>129</v>
      </c>
      <c r="F41" s="5">
        <v>26800</v>
      </c>
      <c r="J41" s="20">
        <v>2</v>
      </c>
      <c r="K41" s="20" t="s">
        <v>143</v>
      </c>
      <c r="L41" s="23" t="s">
        <v>142</v>
      </c>
      <c r="M41" s="23">
        <f>2*34.15</f>
        <v>68.3</v>
      </c>
    </row>
    <row r="42" spans="2:13" ht="12.75">
      <c r="B42" t="s">
        <v>8</v>
      </c>
      <c r="F42" s="9">
        <f>F41/F40</f>
        <v>0.6461240992234456</v>
      </c>
      <c r="J42" s="20">
        <v>3</v>
      </c>
      <c r="K42" s="20" t="s">
        <v>144</v>
      </c>
      <c r="L42" s="23" t="s">
        <v>142</v>
      </c>
      <c r="M42" s="23">
        <f>2*69</f>
        <v>138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145</v>
      </c>
      <c r="L43" s="23" t="s">
        <v>142</v>
      </c>
      <c r="M43" s="23">
        <f>2*14</f>
        <v>28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27700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8185.62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1.92</v>
      </c>
      <c r="E54" t="s">
        <v>14</v>
      </c>
      <c r="F54" s="11">
        <f>E33*D54</f>
        <v>5374.848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5374.848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346.64517665999995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697.68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f>E33</f>
        <v>2799.4</v>
      </c>
      <c r="C65" t="s">
        <v>13</v>
      </c>
      <c r="D65" s="11">
        <v>0.3</v>
      </c>
      <c r="E65" t="s">
        <v>14</v>
      </c>
      <c r="F65" s="46">
        <f>B65*D65</f>
        <v>839.82</v>
      </c>
      <c r="J65" s="20"/>
      <c r="K65" s="20"/>
      <c r="L65" s="34" t="s">
        <v>65</v>
      </c>
      <c r="M65" s="35">
        <f>SUM(M40:M64)</f>
        <v>697.68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5164.200526478961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0.22</v>
      </c>
      <c r="E70" t="s">
        <v>14</v>
      </c>
      <c r="F70" s="46">
        <f>B70*D70</f>
        <v>615.868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1.23</v>
      </c>
      <c r="E73" t="s">
        <v>14</v>
      </c>
      <c r="F73" s="11">
        <f>B73*D73</f>
        <v>3443.262</v>
      </c>
    </row>
    <row r="74" spans="1:6" ht="12.75">
      <c r="A74" s="10" t="s">
        <v>29</v>
      </c>
      <c r="F74" s="33">
        <f>F70+F73</f>
        <v>4059.13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2.17</v>
      </c>
      <c r="E77" t="s">
        <v>14</v>
      </c>
      <c r="F77" s="11">
        <f>B77*D77</f>
        <v>6074.698</v>
      </c>
    </row>
    <row r="78" spans="1:6" ht="12.75">
      <c r="A78" s="10" t="s">
        <v>32</v>
      </c>
      <c r="F78" s="33">
        <f>SUM(F77)</f>
        <v>6074.698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28858.496526478964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1673.7927985357799</v>
      </c>
      <c r="I81" s="7"/>
    </row>
    <row r="82" spans="1:9" ht="12.75">
      <c r="A82" s="1"/>
      <c r="B82" s="37" t="s">
        <v>130</v>
      </c>
      <c r="C82" s="37"/>
      <c r="D82" s="55"/>
      <c r="E82" s="56" t="s">
        <v>133</v>
      </c>
      <c r="F82" s="57">
        <v>0</v>
      </c>
      <c r="I82" s="7"/>
    </row>
    <row r="83" spans="1:9" ht="12.75">
      <c r="A83" s="1"/>
      <c r="B83" s="37" t="s">
        <v>131</v>
      </c>
      <c r="C83" s="37"/>
      <c r="D83" s="1"/>
      <c r="E83" s="58" t="s">
        <v>134</v>
      </c>
      <c r="F83" s="57">
        <v>0</v>
      </c>
      <c r="I83" s="7"/>
    </row>
    <row r="84" spans="1:9" ht="12.75">
      <c r="A84" s="1"/>
      <c r="B84" s="37" t="s">
        <v>132</v>
      </c>
      <c r="C84" s="37"/>
      <c r="D84" s="1"/>
      <c r="E84" s="56" t="s">
        <v>135</v>
      </c>
      <c r="F84" s="57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30532.289325014743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138</v>
      </c>
    </row>
    <row r="87" spans="1:6" ht="12.75">
      <c r="A87" s="13"/>
      <c r="B87" s="40">
        <v>43405</v>
      </c>
      <c r="C87" s="41">
        <v>-19964</v>
      </c>
      <c r="D87" s="44">
        <f>F44</f>
        <v>27700</v>
      </c>
      <c r="E87" s="44">
        <f>F85</f>
        <v>30532.289325014743</v>
      </c>
      <c r="F87" s="45">
        <f>C87+D87-E87</f>
        <v>-22796.289325014743</v>
      </c>
    </row>
    <row r="89" spans="1:6" ht="13.5" thickBot="1">
      <c r="A89" t="s">
        <v>110</v>
      </c>
      <c r="C89" s="53">
        <v>43040</v>
      </c>
      <c r="D89" s="8" t="s">
        <v>111</v>
      </c>
      <c r="E89" s="53">
        <v>43069</v>
      </c>
      <c r="F89" t="s">
        <v>112</v>
      </c>
    </row>
    <row r="90" spans="1:7" ht="13.5" thickBot="1">
      <c r="A90" t="s">
        <v>113</v>
      </c>
      <c r="F90" s="54">
        <f>E87</f>
        <v>30532.289325014743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2017-08-21T12:45:43Z</cp:lastPrinted>
  <dcterms:created xsi:type="dcterms:W3CDTF">2008-08-18T07:30:19Z</dcterms:created>
  <dcterms:modified xsi:type="dcterms:W3CDTF">2018-02-28T10:44:58Z</dcterms:modified>
  <cp:category/>
  <cp:version/>
  <cp:contentType/>
  <cp:contentStatus/>
</cp:coreProperties>
</file>