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<sst xmlns="http://schemas.openxmlformats.org/spreadsheetml/2006/main" count="159" uniqueCount="136">
  <si>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</si>
  <si>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</si>
  <si>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</si>
  <si>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</si>
  <si>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</si>
  <si>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</si>
  <si>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</si>
  <si>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</si>
  <si>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</si>
  <si>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</si>
  <si>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</si>
  <si>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</si>
  <si>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</si>
  <si>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</si>
  <si>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</si>
  <si>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</si>
  <si>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</si>
  <si>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</si>
  <si>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</si>
  <si>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</si>
  <si>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</si>
  <si>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</si>
  <si>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</si>
  <si>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</si>
  <si>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</si>
  <si>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</si>
  <si>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</si>
  <si>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</si>
  <si>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</si>
  <si>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</si>
  <si>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</si>
  <si>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</si>
  <si>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</si>
  <si>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</si>
  <si>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</si>
  <si>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</si>
  <si>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</si>
  <si>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</si>
  <si>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</si>
  <si>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</si>
  <si>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</si>
  <si>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</si>
  <si>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</si>
  <si>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</si>
  <si>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</si>
  <si>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</si>
  <si>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</si>
  <si>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</si>
  <si>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</si>
  <si>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</si>
  <si>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</si>
  <si>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</si>
  <si>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</si>
  <si>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</si>
  <si>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</si>
  <si>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</si>
  <si>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</si>
  <si>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</si>
  <si>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</si>
  <si>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</si>
  <si>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</si>
  <si>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</si>
  <si>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</si>
  <si>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</si>
  <si>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</si>
  <si>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</si>
  <si>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</si>
  <si>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</si>
  <si>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</si>
  <si>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</si>
  <si>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</si>
  <si>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</si>
  <si>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</si>
  <si>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</si>
  <si>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</si>
  <si>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</si>
  <si>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</si>
  <si>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</si>
  <si>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</si>
  <si>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</si>
  <si>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</si>
  <si>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</si>
  <si>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</si>
  <si>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</si>
  <si>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</si>
  <si>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</si>
  <si>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</si>
  <si>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</si>
  <si>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</si>
  <si>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</si>
  <si>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</si>
  <si>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</si>
  <si>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</si>
  <si>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</si>
  <si>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</si>
  <si>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</si>
  <si>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</si>
  <si>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</si>
  <si>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</si>
  <si>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</si>
  <si>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</si>
  <si>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</si>
  <si>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</si>
  <si>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</si>
  <si>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</si>
  <si>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</si>
  <si>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</si>
  <si>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</si>
  <si>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</si>
  <si>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</si>
  <si>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</si>
  <si>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</si>
  <si>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</si>
  <si>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</si>
  <si>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</si>
  <si>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</si>
  <si>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</si>
  <si>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</si>
  <si>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</si>
  <si>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</si>
  <si>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</si>
  <si>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</si>
  <si>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</si>
  <si>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</si>
  <si>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</si>
  <si>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</si>
  <si>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</si>
  <si>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</si>
  <si>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</si>
  <si>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</si>
  <si>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</si>
  <si>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</si>
  <si>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</si>
  <si>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</si>
  <si>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</si>
  <si>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ост.на 01.07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</si>
</sst>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L6" sqref="L6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6</v>
      </c>
      <c r="K2" s="5" t="s">
        <v>134</v>
      </c>
    </row>
    <row r="3" spans="1:13" ht="12.75">
      <c r="A3" t="s">
        <v>93</v>
      </c>
      <c r="J3" s="14" t="s">
        <v>36</v>
      </c>
      <c r="K3" s="55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129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2.84</v>
      </c>
      <c r="M6" s="46">
        <f>L6*114.3*1.202</f>
        <v>390.18362399999995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6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6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6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6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6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6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2.84</v>
      </c>
      <c r="M20" s="33">
        <f>SUM(M6:M19)</f>
        <v>390.18362399999995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32">
        <v>0</v>
      </c>
    </row>
    <row r="25" spans="1:13" ht="12.75">
      <c r="A25" t="s">
        <v>113</v>
      </c>
      <c r="J25" s="20">
        <v>2</v>
      </c>
      <c r="K25" s="20"/>
      <c r="L25" s="25"/>
      <c r="M25" s="32"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3">
        <f>SUM(M24:M25)</f>
        <v>0</v>
      </c>
    </row>
    <row r="27" spans="1:11" ht="12.75">
      <c r="A27" s="51" t="s">
        <v>115</v>
      </c>
      <c r="B27" s="51"/>
      <c r="C27" s="51"/>
      <c r="D27" s="51"/>
      <c r="E27" s="51"/>
      <c r="F27" s="51"/>
      <c r="G27" s="51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7792.92+472.69</f>
        <v>8265.61</v>
      </c>
    </row>
    <row r="41" spans="1:6" ht="12.75">
      <c r="A41" t="s">
        <v>7</v>
      </c>
      <c r="F41" s="5">
        <f>6600.62+0</f>
        <v>6600.62</v>
      </c>
    </row>
    <row r="42" spans="2:6" ht="12.75">
      <c r="B42" t="s">
        <v>8</v>
      </c>
      <c r="F42" s="9">
        <f>F41/F40</f>
        <v>0.7985641713073808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6600.62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0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34</v>
      </c>
      <c r="F52" s="31">
        <f>F49+F50+F51</f>
        <v>0</v>
      </c>
    </row>
    <row r="53" ht="12.75">
      <c r="A53" s="4" t="s">
        <v>17</v>
      </c>
    </row>
    <row r="54" spans="1:6" ht="12.75">
      <c r="A54" t="s">
        <v>73</v>
      </c>
      <c r="D54" s="5">
        <v>1.92</v>
      </c>
      <c r="E54" t="s">
        <v>15</v>
      </c>
      <c r="F54" s="11">
        <f>E33*D54</f>
        <v>1101.312</v>
      </c>
    </row>
    <row r="55" spans="1:6" ht="12.75">
      <c r="A55" t="s">
        <v>80</v>
      </c>
      <c r="B55">
        <v>0</v>
      </c>
      <c r="C55" t="s">
        <v>14</v>
      </c>
      <c r="D55" s="5">
        <v>0.4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1101.312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161506</v>
      </c>
      <c r="D58">
        <v>228935.4</v>
      </c>
      <c r="E58">
        <v>573.6</v>
      </c>
      <c r="F58" s="34">
        <f>C58/D58*E58</f>
        <v>404.65494458262026</v>
      </c>
    </row>
    <row r="59" spans="1:6" ht="12.75">
      <c r="A59" t="s">
        <v>21</v>
      </c>
      <c r="F59" s="34">
        <f>M20</f>
        <v>390.18362399999995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0.35</v>
      </c>
      <c r="E65" t="s">
        <v>15</v>
      </c>
      <c r="F65" s="11">
        <f>B65*D65</f>
        <v>200.76</v>
      </c>
    </row>
    <row r="66" spans="1:6" ht="12.75">
      <c r="A66" s="50" t="s">
        <v>76</v>
      </c>
      <c r="B66" s="50"/>
      <c r="C66" s="50"/>
      <c r="D66" s="54"/>
      <c r="E66" s="50"/>
      <c r="F66" s="54">
        <v>0</v>
      </c>
    </row>
    <row r="67" spans="1:6" ht="12.75">
      <c r="A67" s="44" t="s">
        <v>85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995.5985685826201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</v>
      </c>
      <c r="E70" t="s">
        <v>15</v>
      </c>
      <c r="F70" s="11">
        <f>B70*D70</f>
        <v>114.72000000000001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1.2</v>
      </c>
      <c r="E73" t="s">
        <v>15</v>
      </c>
      <c r="F73" s="11">
        <f>B73*D73</f>
        <v>688.32</v>
      </c>
    </row>
    <row r="74" spans="1:6" ht="12.75">
      <c r="A74" s="4" t="s">
        <v>30</v>
      </c>
      <c r="F74" s="31">
        <f>F70+F73</f>
        <v>803.0400000000001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1.95</v>
      </c>
      <c r="E77" t="s">
        <v>15</v>
      </c>
      <c r="F77" s="11">
        <f>B77*D77</f>
        <v>1118.52</v>
      </c>
    </row>
    <row r="78" spans="1:6" ht="12.75">
      <c r="A78" s="4" t="s">
        <v>32</v>
      </c>
      <c r="F78" s="31">
        <f>SUM(F77)</f>
        <v>1118.52</v>
      </c>
    </row>
    <row r="79" spans="1:6" ht="12.75">
      <c r="A79" s="47" t="s">
        <v>79</v>
      </c>
      <c r="B79" s="44"/>
      <c r="C79" s="44"/>
      <c r="D79" s="48">
        <v>0</v>
      </c>
      <c r="E79" s="44"/>
      <c r="F79" s="49">
        <f>D79*E33</f>
        <v>0</v>
      </c>
    </row>
    <row r="80" spans="1:6" ht="12.75">
      <c r="A80" s="1" t="s">
        <v>33</v>
      </c>
      <c r="B80" s="1"/>
      <c r="F80" s="31">
        <f>F52+F56+F68+F74+F78+F79</f>
        <v>4018.4705685826198</v>
      </c>
    </row>
    <row r="81" spans="1:9" ht="12.75">
      <c r="A81" s="1" t="s">
        <v>77</v>
      </c>
      <c r="B81" s="35"/>
      <c r="C81" s="35">
        <v>0.058</v>
      </c>
      <c r="D81" s="1"/>
      <c r="E81" s="1"/>
      <c r="F81" s="31">
        <f>F80*5.8%</f>
        <v>233.07129297779193</v>
      </c>
      <c r="I81" s="7"/>
    </row>
    <row r="82" spans="1:9" ht="12.75">
      <c r="A82" s="1"/>
      <c r="B82" s="35" t="s">
        <v>130</v>
      </c>
      <c r="C82" s="35"/>
      <c r="D82" s="1"/>
      <c r="E82" s="1"/>
      <c r="F82" s="56">
        <v>0</v>
      </c>
      <c r="I82" s="7"/>
    </row>
    <row r="83" spans="1:9" ht="12.75">
      <c r="A83" s="1"/>
      <c r="B83" s="35" t="s">
        <v>131</v>
      </c>
      <c r="C83" s="35"/>
      <c r="D83" s="1"/>
      <c r="E83" s="1"/>
      <c r="F83" s="56">
        <v>0</v>
      </c>
      <c r="I83" s="7"/>
    </row>
    <row r="84" spans="1:9" ht="12.75">
      <c r="A84" s="1"/>
      <c r="B84" s="35" t="s">
        <v>132</v>
      </c>
      <c r="C84" s="35"/>
      <c r="D84" s="1"/>
      <c r="E84" s="1"/>
      <c r="F84" s="56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4251.541861560412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42887</v>
      </c>
      <c r="C87" s="39">
        <v>27631</v>
      </c>
      <c r="D87" s="41">
        <f>F44</f>
        <v>6600.62</v>
      </c>
      <c r="E87" s="41">
        <f>F85</f>
        <v>4251.541861560412</v>
      </c>
      <c r="F87" s="42">
        <f>C87+D87-E87</f>
        <v>29980.07813843959</v>
      </c>
    </row>
    <row r="89" spans="1:6" ht="13.5" thickBot="1">
      <c r="A89" t="s">
        <v>86</v>
      </c>
      <c r="C89" s="52">
        <v>42856</v>
      </c>
      <c r="D89" s="8" t="s">
        <v>87</v>
      </c>
      <c r="E89" s="52">
        <v>42886</v>
      </c>
      <c r="F89" t="s">
        <v>88</v>
      </c>
    </row>
    <row r="90" spans="1:7" ht="13.5" thickBot="1">
      <c r="A90" t="s">
        <v>89</v>
      </c>
      <c r="F90" s="53">
        <f>E87</f>
        <v>4251.541861560412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2017-08-21T12:49:25Z</cp:lastPrinted>
  <dcterms:created xsi:type="dcterms:W3CDTF">2008-08-18T07:30:19Z</dcterms:created>
  <dcterms:modified xsi:type="dcterms:W3CDTF">2017-09-01T12:46:58Z</dcterms:modified>
  <cp:category/>
  <cp:version/>
  <cp:contentType/>
  <cp:contentStatus/>
</cp:coreProperties>
</file>