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<sst xmlns="http://schemas.openxmlformats.org/spreadsheetml/2006/main" count="167" uniqueCount="144">
  <si>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</si>
  <si>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</si>
  <si>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</si>
  <si>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</si>
  <si>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</si>
  <si>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</si>
  <si>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</si>
  <si>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</si>
  <si>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</si>
  <si>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</si>
  <si>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</si>
  <si>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</si>
  <si>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</si>
  <si>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</si>
  <si>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</si>
  <si>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</si>
  <si>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</si>
  <si>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</si>
  <si>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</si>
  <si>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</si>
  <si>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</si>
  <si>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</si>
  <si>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</si>
  <si>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</si>
  <si>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</si>
  <si>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</si>
  <si>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</si>
  <si>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</si>
  <si>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</si>
  <si>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</si>
  <si>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</si>
  <si>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</si>
  <si>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</si>
  <si>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</si>
  <si>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</si>
  <si>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</si>
  <si>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</si>
  <si>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</si>
  <si>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</si>
  <si>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</si>
  <si>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</si>
  <si>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</si>
  <si>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</si>
  <si>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</si>
  <si>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</si>
  <si>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</si>
  <si>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</si>
  <si>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</si>
  <si>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</si>
  <si>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</si>
  <si>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</si>
  <si>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</si>
  <si>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</si>
  <si>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</si>
  <si>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</si>
  <si>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</si>
  <si>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</si>
  <si>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</si>
  <si>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</si>
  <si>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</si>
  <si>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</si>
  <si>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</si>
  <si>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</si>
  <si>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</si>
  <si>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</si>
  <si>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</si>
  <si>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</si>
  <si>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</si>
  <si>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</si>
  <si>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</si>
  <si>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</si>
  <si>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</si>
  <si>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</si>
  <si>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</si>
  <si>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</si>
  <si>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</si>
  <si>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</si>
  <si>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</si>
  <si>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</si>
  <si>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</si>
  <si>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</si>
  <si>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</si>
  <si>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</si>
  <si>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</si>
  <si>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</si>
  <si>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</si>
  <si>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</si>
  <si>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</si>
  <si>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</si>
  <si>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</si>
  <si>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</si>
  <si>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</si>
  <si>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</si>
  <si>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</si>
  <si>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</si>
  <si>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</si>
  <si>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</si>
  <si>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</si>
  <si>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</si>
  <si>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</si>
  <si>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</si>
  <si>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</si>
  <si>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</si>
  <si>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</si>
  <si>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</si>
  <si>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</si>
  <si>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</si>
  <si>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</si>
  <si>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</si>
  <si>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</si>
  <si>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</si>
  <si>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</si>
  <si>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</si>
  <si>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</si>
  <si>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</si>
  <si>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</si>
  <si>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</si>
  <si>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</si>
  <si>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</si>
  <si>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</si>
  <si>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</si>
  <si>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</si>
  <si>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</si>
  <si>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</si>
  <si>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</si>
  <si>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</si>
  <si>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</si>
  <si>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</si>
  <si>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</si>
  <si>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</si>
  <si>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</si>
  <si>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</si>
  <si>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</si>
  <si>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0</t>
  </si>
  <si>
    <t>ост.на 01.01</t>
  </si>
  <si>
    <t>декабря</t>
  </si>
  <si>
    <t>за   декабрь  2017 г.</t>
  </si>
  <si>
    <t>смена тройника 50 пвх</t>
  </si>
  <si>
    <t>тройник 50 пвх</t>
  </si>
  <si>
    <t>1шт</t>
  </si>
  <si>
    <t>очистка кровли от сосулек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</si>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</sst>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12</v>
      </c>
      <c r="K2" s="5" t="s">
        <v>136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135</v>
      </c>
      <c r="G5" s="8" t="s">
        <v>129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412.16579999999993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480.86009999999993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v>1.03</v>
      </c>
      <c r="M24" s="33">
        <f aca="true" t="shared" si="1" ref="M24:M31">L24*114.3*1.202*1.15</f>
        <v>162.73679669999999</v>
      </c>
    </row>
    <row r="25" spans="1:13" ht="12.75">
      <c r="A25" t="s">
        <v>106</v>
      </c>
      <c r="J25" s="20">
        <v>2</v>
      </c>
      <c r="K25" s="20" t="s">
        <v>140</v>
      </c>
      <c r="L25" s="25">
        <v>12.45</v>
      </c>
      <c r="M25" s="33">
        <f t="shared" si="1"/>
        <v>1967.0612804999994</v>
      </c>
    </row>
    <row r="26" spans="1:13" ht="12.75">
      <c r="A26" t="s">
        <v>107</v>
      </c>
      <c r="J26" s="20">
        <v>3</v>
      </c>
      <c r="K26" s="20" t="s">
        <v>141</v>
      </c>
      <c r="L26" s="25">
        <f>0.07*7.1</f>
        <v>0.497</v>
      </c>
      <c r="M26" s="33">
        <f t="shared" si="1"/>
        <v>78.52445433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13.976999999999999</v>
      </c>
      <c r="M32" s="34">
        <f>SUM(M24:M31)</f>
        <v>2208.322531529999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v>40</v>
      </c>
    </row>
    <row r="37" spans="10:13" ht="12.75">
      <c r="J37" s="23">
        <v>2</v>
      </c>
      <c r="K37" s="44" t="s">
        <v>142</v>
      </c>
      <c r="L37" s="23" t="s">
        <v>143</v>
      </c>
      <c r="M37" s="23">
        <f>7*14.5</f>
        <v>101.5</v>
      </c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22313.29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19237.78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0.8621668969479623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19487.78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(800+160)*1.202</f>
        <v>1153.92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0.53</v>
      </c>
      <c r="F51" s="5">
        <f>E51*E33</f>
        <v>834.008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7769.548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1.89</v>
      </c>
      <c r="E54" t="s">
        <v>14</v>
      </c>
      <c r="F54" s="11">
        <f>E33*D54</f>
        <v>2974.104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0.4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141.5</v>
      </c>
    </row>
    <row r="56" spans="1:6" ht="12.75">
      <c r="A56" s="4" t="s">
        <v>16</v>
      </c>
      <c r="B56" s="10"/>
      <c r="C56" s="10"/>
      <c r="F56" s="32">
        <f>SUM(F54:F55)</f>
        <v>2974.104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166649</v>
      </c>
      <c r="D58">
        <v>228935.4</v>
      </c>
      <c r="E58">
        <v>1537.6</v>
      </c>
      <c r="F58" s="35">
        <f>C58/D58*E58</f>
        <v>1119.2655325476094</v>
      </c>
    </row>
    <row r="59" spans="1:6" ht="12.75">
      <c r="A59" t="s">
        <v>19</v>
      </c>
      <c r="F59" s="35">
        <f>M20</f>
        <v>480.86009999999993</v>
      </c>
    </row>
    <row r="60" spans="1:6" ht="12.75">
      <c r="A60" t="s">
        <v>20</v>
      </c>
      <c r="F60" s="11">
        <f>M32</f>
        <v>2208.322531529999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141.5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0.24</v>
      </c>
      <c r="E65" t="s">
        <v>14</v>
      </c>
      <c r="F65" s="11">
        <f>B65*D65</f>
        <v>377.664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0.87</v>
      </c>
      <c r="E67" s="48"/>
      <c r="F67" s="52">
        <f>D67*E33</f>
        <v>1369.032</v>
      </c>
    </row>
    <row r="68" spans="1:6" ht="12.75">
      <c r="A68" s="4" t="s">
        <v>24</v>
      </c>
      <c r="B68" s="10"/>
      <c r="C68" s="10"/>
      <c r="F68" s="32">
        <f>SUM(F58:F67)</f>
        <v>5696.644164077608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0.26</v>
      </c>
      <c r="E70" t="s">
        <v>14</v>
      </c>
      <c r="F70" s="11">
        <f>B70*D70</f>
        <v>409.13599999999997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1.34</v>
      </c>
      <c r="E73" t="s">
        <v>14</v>
      </c>
      <c r="F73" s="11">
        <f>B73*D73</f>
        <v>2108.624</v>
      </c>
    </row>
    <row r="74" spans="1:6" ht="12.75">
      <c r="A74" s="4" t="s">
        <v>28</v>
      </c>
      <c r="F74" s="32">
        <f>F70+F73</f>
        <v>2517.7599999999998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2.67</v>
      </c>
      <c r="E77" t="s">
        <v>14</v>
      </c>
      <c r="F77" s="11">
        <f>B77*D77</f>
        <v>4201.512</v>
      </c>
    </row>
    <row r="78" spans="1:6" ht="12.75">
      <c r="A78" s="4" t="s">
        <v>31</v>
      </c>
      <c r="F78" s="32">
        <f>SUM(F77)</f>
        <v>4201.512</v>
      </c>
    </row>
    <row r="79" spans="1:6" ht="12.75">
      <c r="A79" s="47" t="s">
        <v>77</v>
      </c>
      <c r="B79" s="48"/>
      <c r="C79" s="48"/>
      <c r="D79" s="49">
        <v>2.44</v>
      </c>
      <c r="E79" s="48"/>
      <c r="F79" s="50">
        <f>D79*E33</f>
        <v>3839.584</v>
      </c>
    </row>
    <row r="80" spans="1:8" ht="12.75">
      <c r="A80" s="1" t="s">
        <v>32</v>
      </c>
      <c r="B80" s="1"/>
      <c r="F80" s="32">
        <f>F52+F56+F68+F74+F78+F79</f>
        <v>26999.152164077605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1565.950825516501</v>
      </c>
      <c r="G81" s="7"/>
      <c r="H81" s="7"/>
      <c r="I81" s="7"/>
    </row>
    <row r="82" spans="1:9" ht="12.75">
      <c r="A82" s="1"/>
      <c r="B82" s="36" t="s">
        <v>130</v>
      </c>
      <c r="C82" s="36"/>
      <c r="D82" s="1"/>
      <c r="E82" s="58"/>
      <c r="F82" s="59">
        <v>951.08</v>
      </c>
      <c r="G82" s="7"/>
      <c r="H82" s="7"/>
      <c r="I82" s="7"/>
    </row>
    <row r="83" spans="1:9" ht="12.75">
      <c r="A83" s="1"/>
      <c r="B83" s="36" t="s">
        <v>131</v>
      </c>
      <c r="C83" s="36"/>
      <c r="D83" s="1"/>
      <c r="E83" s="58"/>
      <c r="F83" s="59">
        <v>188.75</v>
      </c>
      <c r="G83" s="7"/>
      <c r="H83" s="7"/>
      <c r="I83" s="7"/>
    </row>
    <row r="84" spans="1:9" ht="12.75">
      <c r="A84" s="1"/>
      <c r="B84" s="36" t="s">
        <v>132</v>
      </c>
      <c r="C84" s="36"/>
      <c r="D84" s="1"/>
      <c r="E84" s="58"/>
      <c r="F84" s="59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29704.93298959411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43435</v>
      </c>
      <c r="C87" s="40">
        <v>-313995</v>
      </c>
      <c r="D87" s="42">
        <f>F44</f>
        <v>19487.78</v>
      </c>
      <c r="E87" s="42">
        <f>F85</f>
        <v>29704.93298959411</v>
      </c>
      <c r="F87" s="43">
        <f>C87+D87-E87</f>
        <v>-324212.1529895941</v>
      </c>
    </row>
    <row r="89" spans="1:6" ht="13.5" thickBot="1">
      <c r="A89" t="s">
        <v>111</v>
      </c>
      <c r="C89" s="55">
        <v>43070</v>
      </c>
      <c r="D89" s="8" t="s">
        <v>112</v>
      </c>
      <c r="E89" s="55">
        <v>43100</v>
      </c>
      <c r="F89" t="s">
        <v>113</v>
      </c>
    </row>
    <row r="90" spans="1:7" ht="13.5" thickBot="1">
      <c r="A90" t="s">
        <v>114</v>
      </c>
      <c r="F90" s="56">
        <f>E87</f>
        <v>29704.93298959411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2017-08-21T12:50:36Z</cp:lastPrinted>
  <dcterms:created xsi:type="dcterms:W3CDTF">2008-08-18T07:30:19Z</dcterms:created>
  <dcterms:modified xsi:type="dcterms:W3CDTF">2018-03-28T06:04:11Z</dcterms:modified>
  <cp:category/>
  <cp:version/>
  <cp:contentType/>
  <cp:contentStatus/>
</cp:coreProperties>
</file>