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<sst xmlns="http://schemas.openxmlformats.org/spreadsheetml/2006/main" count="163" uniqueCount="140">
  <si>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</si>
  <si>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</si>
  <si>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</si>
  <si>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</si>
  <si>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</si>
  <si>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</si>
  <si>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</si>
  <si>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</si>
  <si>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</si>
  <si>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</si>
  <si>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</si>
  <si>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</si>
  <si>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</si>
  <si>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</si>
  <si>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</si>
  <si>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</si>
  <si>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</si>
  <si>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</si>
  <si>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</si>
  <si>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</si>
  <si>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</si>
  <si>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</si>
  <si>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</si>
  <si>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</si>
  <si>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</si>
  <si>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</si>
  <si>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</si>
  <si>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</si>
  <si>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</si>
  <si>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</si>
  <si>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</si>
  <si>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</si>
  <si>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</si>
  <si>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</si>
  <si>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</si>
  <si>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</si>
  <si>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</si>
  <si>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</si>
  <si>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</si>
  <si>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</si>
  <si>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</si>
  <si>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</si>
  <si>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</si>
  <si>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</si>
  <si>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</si>
  <si>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</si>
  <si>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</si>
  <si>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</si>
  <si>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</si>
  <si>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</si>
  <si>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</si>
  <si>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</si>
  <si>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</si>
  <si>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</si>
  <si>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</si>
  <si>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</si>
  <si>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</si>
  <si>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</si>
  <si>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</si>
  <si>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</si>
  <si>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</si>
  <si>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</si>
  <si>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</si>
  <si>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</si>
  <si>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</si>
  <si>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</si>
  <si>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</si>
  <si>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</si>
  <si>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</si>
  <si>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</si>
  <si>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</si>
  <si>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</si>
  <si>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</si>
  <si>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</si>
  <si>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</si>
  <si>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</si>
  <si>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</si>
  <si>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</si>
  <si>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</si>
  <si>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</si>
  <si>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</si>
  <si>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</si>
  <si>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</si>
  <si>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</si>
  <si>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</si>
  <si>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</si>
  <si>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Техлифт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</si>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</sst>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67">
      <selection activeCell="C91" sqref="C91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7</v>
      </c>
      <c r="K1" t="s">
        <v>61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30</v>
      </c>
      <c r="K3" s="57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137</v>
      </c>
      <c r="G4" s="8" t="s">
        <v>133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92</v>
      </c>
      <c r="J5" s="15"/>
      <c r="K5" s="15"/>
      <c r="L5" s="21" t="s">
        <v>35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2.74</v>
      </c>
      <c r="M6" s="47">
        <f>L6*114.3*1.202</f>
        <v>376.444764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L7*114.3*1.202</f>
        <v>0</v>
      </c>
    </row>
    <row r="8" spans="1:13" ht="12.75">
      <c r="A8" t="s">
        <v>95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96</v>
      </c>
      <c r="J9" s="16"/>
      <c r="K9" s="16" t="s">
        <v>40</v>
      </c>
      <c r="L9" s="23">
        <v>3.91</v>
      </c>
      <c r="M9" s="47">
        <f t="shared" si="0"/>
        <v>537.189426</v>
      </c>
    </row>
    <row r="10" spans="5:13" ht="12.75">
      <c r="E10" t="s">
        <v>97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98</v>
      </c>
      <c r="J11" s="16"/>
      <c r="K11" s="18" t="s">
        <v>43</v>
      </c>
      <c r="L11" s="23">
        <v>0</v>
      </c>
      <c r="M11" s="47">
        <f t="shared" si="0"/>
        <v>0</v>
      </c>
    </row>
    <row r="12" spans="5:13" ht="12.75">
      <c r="E12" t="s">
        <v>99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3.91</v>
      </c>
      <c r="M13" s="47">
        <f t="shared" si="0"/>
        <v>537.189426</v>
      </c>
    </row>
    <row r="14" spans="1:13" ht="12.75">
      <c r="A14" t="s">
        <v>101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102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103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104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105</v>
      </c>
      <c r="J18" s="15" t="s">
        <v>50</v>
      </c>
      <c r="K18" s="26" t="s">
        <v>49</v>
      </c>
      <c r="L18" s="21">
        <v>2.43</v>
      </c>
      <c r="M18" s="47">
        <f t="shared" si="0"/>
        <v>333.85429800000003</v>
      </c>
    </row>
    <row r="19" spans="1:13" ht="12.75">
      <c r="A19" t="s">
        <v>106</v>
      </c>
      <c r="J19" s="16" t="s">
        <v>84</v>
      </c>
      <c r="K19" s="18" t="s">
        <v>51</v>
      </c>
      <c r="L19" s="23">
        <v>1</v>
      </c>
      <c r="M19" s="47">
        <f t="shared" si="0"/>
        <v>137.3886</v>
      </c>
    </row>
    <row r="20" spans="1:13" ht="12.75">
      <c r="A20" t="s">
        <v>132</v>
      </c>
      <c r="J20" s="20"/>
      <c r="K20" s="27" t="s">
        <v>52</v>
      </c>
      <c r="L20" s="28">
        <f>SUM(L6:L19)</f>
        <v>13.99</v>
      </c>
      <c r="M20" s="33">
        <f>SUM(M6:M19)</f>
        <v>1922.066514</v>
      </c>
    </row>
    <row r="21" spans="1:11" ht="12.75">
      <c r="A21" t="s">
        <v>107</v>
      </c>
      <c r="K21" s="1" t="s">
        <v>53</v>
      </c>
    </row>
    <row r="22" spans="1:13" ht="12.75">
      <c r="A22" t="s">
        <v>108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109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110</v>
      </c>
      <c r="J24" s="20">
        <v>1</v>
      </c>
      <c r="K24" s="20"/>
      <c r="L24" s="25"/>
      <c r="M24" s="32">
        <f>L24*114.3*1.202*1.15</f>
        <v>0</v>
      </c>
    </row>
    <row r="25" spans="1:13" ht="12.75">
      <c r="A25" t="s">
        <v>111</v>
      </c>
      <c r="J25" s="20">
        <v>2</v>
      </c>
      <c r="K25" s="20"/>
      <c r="L25" s="47"/>
      <c r="M25" s="32">
        <f aca="true" t="shared" si="1" ref="M25:M34">L25*114.3*1.202*1.15</f>
        <v>0</v>
      </c>
    </row>
    <row r="26" spans="1:13" ht="12.75">
      <c r="A26" t="s">
        <v>112</v>
      </c>
      <c r="J26" s="20">
        <v>3</v>
      </c>
      <c r="K26" s="20"/>
      <c r="L26" s="47"/>
      <c r="M26" s="32">
        <f t="shared" si="1"/>
        <v>0</v>
      </c>
    </row>
    <row r="27" spans="1:13" ht="12.75">
      <c r="A27" s="54" t="s">
        <v>113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7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/>
    </row>
    <row r="36" spans="10:13" ht="12.75">
      <c r="J36" s="20"/>
      <c r="K36" s="29" t="s">
        <v>52</v>
      </c>
      <c r="L36" s="28">
        <f>SUM(L24:L34)</f>
        <v>0</v>
      </c>
      <c r="M36" s="33">
        <f>SUM(M24:M35)</f>
        <v>0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115509.78</f>
        <v>115509.78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f>148946.82</f>
        <v>148946.82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1.2894736705411438</v>
      </c>
      <c r="J41" s="20">
        <v>2</v>
      </c>
      <c r="K41" s="20"/>
      <c r="L41" s="25"/>
      <c r="M41" s="25"/>
    </row>
    <row r="42" spans="1:13" ht="12.75">
      <c r="A42" s="7" t="s">
        <v>131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150546.82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4625.3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1913.58</v>
      </c>
      <c r="J49" s="20">
        <v>10</v>
      </c>
      <c r="K49" s="20"/>
      <c r="L49" s="25"/>
      <c r="M49" s="25"/>
    </row>
    <row r="50" spans="1:13" ht="12.75">
      <c r="A50" s="6" t="s">
        <v>87</v>
      </c>
      <c r="E50" s="5">
        <v>0</v>
      </c>
      <c r="F50" s="5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6538.88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1.92</v>
      </c>
      <c r="E53" t="s">
        <v>14</v>
      </c>
      <c r="F53" s="11">
        <f>E32*D53</f>
        <v>11415.359999999999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11415.359999999999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1" t="s">
        <v>86</v>
      </c>
      <c r="B58" s="51"/>
      <c r="C58" s="51"/>
      <c r="D58" s="52"/>
      <c r="E58" s="50"/>
      <c r="F58" s="53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166649</v>
      </c>
      <c r="D61">
        <v>228935.4</v>
      </c>
      <c r="E61">
        <v>5945.5</v>
      </c>
      <c r="F61" s="34">
        <f>C61/D61*E61</f>
        <v>4327.90922461096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1922.066514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0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v>0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M69</f>
        <v>0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0.26</v>
      </c>
      <c r="E68" t="s">
        <v>14</v>
      </c>
      <c r="F68" s="11">
        <f>B68*D68</f>
        <v>1545.8300000000002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/>
      <c r="K69" s="20"/>
      <c r="L69" s="30" t="s">
        <v>59</v>
      </c>
      <c r="M69" s="33">
        <f>SUM(M40:M68)</f>
        <v>0</v>
      </c>
    </row>
    <row r="70" spans="1:6" ht="12.75">
      <c r="A70" s="45" t="s">
        <v>88</v>
      </c>
      <c r="B70" s="45"/>
      <c r="C70" s="45"/>
      <c r="D70" s="46">
        <v>0</v>
      </c>
      <c r="E70" s="45"/>
      <c r="F70" s="46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7795.80573861096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0.19</v>
      </c>
      <c r="E73" t="s">
        <v>14</v>
      </c>
      <c r="F73" s="11">
        <f>B73*D73</f>
        <v>1129.645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0.93</v>
      </c>
      <c r="E76" t="s">
        <v>14</v>
      </c>
      <c r="F76" s="11">
        <f>B76*D76</f>
        <v>5529.3150000000005</v>
      </c>
    </row>
    <row r="77" spans="1:6" ht="12.75">
      <c r="A77" s="4" t="s">
        <v>66</v>
      </c>
      <c r="F77" s="31">
        <f>F73+F76</f>
        <v>6658.960000000001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2.06</v>
      </c>
      <c r="E80" t="s">
        <v>14</v>
      </c>
      <c r="F80" s="11">
        <f>B80*D80</f>
        <v>12247.73</v>
      </c>
    </row>
    <row r="81" spans="1:9" ht="12.75">
      <c r="A81" s="4" t="s">
        <v>69</v>
      </c>
      <c r="F81" s="31">
        <f>SUM(F80)</f>
        <v>12247.73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63571.73573861095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3687.160672839435</v>
      </c>
    </row>
    <row r="85" spans="1:6" ht="12.75">
      <c r="A85" s="1"/>
      <c r="B85" s="36" t="s">
        <v>134</v>
      </c>
      <c r="C85" s="36"/>
      <c r="D85" s="1"/>
      <c r="E85" s="58"/>
      <c r="F85" s="59">
        <f>13847.73</f>
        <v>13847.73</v>
      </c>
    </row>
    <row r="86" spans="1:6" ht="12.75">
      <c r="A86" s="1"/>
      <c r="B86" s="36" t="s">
        <v>135</v>
      </c>
      <c r="C86" s="36"/>
      <c r="D86" s="1"/>
      <c r="E86" s="58"/>
      <c r="F86" s="59">
        <v>1010.39</v>
      </c>
    </row>
    <row r="87" spans="1:6" ht="12.75">
      <c r="A87" s="1"/>
      <c r="B87" s="36" t="s">
        <v>136</v>
      </c>
      <c r="C87" s="36"/>
      <c r="D87" s="1"/>
      <c r="E87" s="58"/>
      <c r="F87" s="59">
        <v>6359.27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88476.28641145039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138</v>
      </c>
    </row>
    <row r="90" spans="1:6" ht="12.75">
      <c r="A90" s="13"/>
      <c r="B90" s="39">
        <v>42917</v>
      </c>
      <c r="C90" s="40">
        <v>-85301</v>
      </c>
      <c r="D90" s="43">
        <f>F43</f>
        <v>150546.82</v>
      </c>
      <c r="E90" s="43">
        <f>F88</f>
        <v>88476.28641145039</v>
      </c>
      <c r="F90" s="44">
        <f>C90+D90-E90</f>
        <v>-23230.466411450383</v>
      </c>
    </row>
    <row r="92" spans="1:6" ht="13.5" thickBot="1">
      <c r="A92" t="s">
        <v>116</v>
      </c>
      <c r="C92" s="55">
        <v>42917</v>
      </c>
      <c r="D92" s="8" t="s">
        <v>117</v>
      </c>
      <c r="E92" s="55">
        <v>42947</v>
      </c>
      <c r="F92" t="s">
        <v>118</v>
      </c>
    </row>
    <row r="93" spans="1:7" ht="13.5" thickBot="1">
      <c r="A93" t="s">
        <v>119</v>
      </c>
      <c r="F93" s="56">
        <f>E90</f>
        <v>88476.28641145039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10" ht="12.75">
      <c r="A110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2017-08-21T12:51:56Z</cp:lastPrinted>
  <dcterms:created xsi:type="dcterms:W3CDTF">2008-08-18T07:30:19Z</dcterms:created>
  <dcterms:modified xsi:type="dcterms:W3CDTF">2018-03-26T08:56:48Z</dcterms:modified>
  <cp:category/>
  <cp:version/>
  <cp:contentType/>
  <cp:contentStatus/>
</cp:coreProperties>
</file>