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<sst xmlns="http://schemas.openxmlformats.org/spreadsheetml/2006/main" count="159" uniqueCount="136">
  <si>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</si>
  <si>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</si>
  <si>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</si>
  <si>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</si>
  <si>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</si>
  <si>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</si>
  <si>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</si>
  <si>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</si>
  <si>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</si>
  <si>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</si>
  <si>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</si>
  <si>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</si>
  <si>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</si>
  <si>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</si>
  <si>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</si>
  <si>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</si>
  <si>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</si>
  <si>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</si>
  <si>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</si>
  <si>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</si>
  <si>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</si>
  <si>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</si>
  <si>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</si>
  <si>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</si>
  <si>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</si>
  <si>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</si>
  <si>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</si>
  <si>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</si>
  <si>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</si>
  <si>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</si>
  <si>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</si>
  <si>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</si>
  <si>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</si>
  <si>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</si>
  <si>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</si>
  <si>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</si>
  <si>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</si>
  <si>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</si>
  <si>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</si>
  <si>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</si>
  <si>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</si>
  <si>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</si>
  <si>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</si>
  <si>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</si>
  <si>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</si>
  <si>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</si>
  <si>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</si>
  <si>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</si>
  <si>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</si>
  <si>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</si>
  <si>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</si>
  <si>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</si>
  <si>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</si>
  <si>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</si>
  <si>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</si>
  <si>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</si>
  <si>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</si>
  <si>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</si>
  <si>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</si>
  <si>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</si>
  <si>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</si>
  <si>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</si>
  <si>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</si>
  <si>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</si>
  <si>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</si>
  <si>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</si>
  <si>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</si>
  <si>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</si>
  <si>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</si>
  <si>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</si>
  <si>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</si>
  <si>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</si>
  <si>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</si>
  <si>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</si>
  <si>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</si>
  <si>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</si>
  <si>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</si>
  <si>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</si>
  <si>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</si>
  <si>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</si>
  <si>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</si>
  <si>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</si>
  <si>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</si>
  <si>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</si>
  <si>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</si>
  <si>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</si>
  <si>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</si>
  <si>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</si>
  <si>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</si>
  <si>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</si>
  <si>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</si>
  <si>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</si>
  <si>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</si>
  <si>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</si>
  <si>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</si>
  <si>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</si>
  <si>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</si>
  <si>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</si>
  <si>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</si>
  <si>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</si>
  <si>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</si>
  <si>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</si>
  <si>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</si>
  <si>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</si>
  <si>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</si>
  <si>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</si>
  <si>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</si>
  <si>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</si>
  <si>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</si>
  <si>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</si>
  <si>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</si>
  <si>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</si>
  <si>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</si>
  <si>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</si>
  <si>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</si>
  <si>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</si>
  <si>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</si>
  <si>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</si>
  <si>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</si>
  <si>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</si>
  <si>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</si>
  <si>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</si>
  <si>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</si>
  <si>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</si>
  <si>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</si>
  <si>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</si>
  <si>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</si>
  <si>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</si>
  <si>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</si>
  <si>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</si>
  <si>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</si>
  <si>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</si>
  <si>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</si>
  <si>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смена лампа (7шт)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</si>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</sst>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67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130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511.085592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12.5</v>
      </c>
      <c r="M17" s="34">
        <f t="shared" si="0"/>
        <v>1717.3574999999998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22.69</v>
      </c>
      <c r="M20" s="33">
        <f>SUM(M6:M19)</f>
        <v>3117.347334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133</v>
      </c>
      <c r="L24" s="34">
        <f>0.07*7.1</f>
        <v>0.497</v>
      </c>
      <c r="M24" s="32">
        <f>L24*114.3*1.202*1.15</f>
        <v>78.52445433</v>
      </c>
    </row>
    <row r="25" spans="1:13" ht="12.75">
      <c r="A25" t="s">
        <v>107</v>
      </c>
      <c r="J25" s="20">
        <v>2</v>
      </c>
      <c r="K25" s="20"/>
      <c r="L25" s="34"/>
      <c r="M25" s="32">
        <f>L25*114.3*1.202*1.15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47"/>
      <c r="L27" s="34"/>
      <c r="M27" s="32">
        <f aca="true" t="shared" si="1" ref="M27:M37">L27*114.3*1.202*1.15</f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0.497</v>
      </c>
      <c r="M38" s="33">
        <f>SUM(M24:M37)</f>
        <v>78.52445433</v>
      </c>
    </row>
    <row r="39" spans="1:11" ht="12.75">
      <c r="A39" s="2" t="s">
        <v>6</v>
      </c>
      <c r="F39" s="11">
        <v>53162.93</v>
      </c>
      <c r="K39" s="1" t="s">
        <v>62</v>
      </c>
    </row>
    <row r="40" spans="1:13" ht="12.75">
      <c r="A40" t="s">
        <v>7</v>
      </c>
      <c r="F40" s="5">
        <v>55384.08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1.041780052378603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134</v>
      </c>
      <c r="L42" s="25" t="s">
        <v>135</v>
      </c>
      <c r="M42" s="34">
        <f>7*13.8</f>
        <v>96.60000000000001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56284.08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f>(2400+100)*1.202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7782.95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1.89</v>
      </c>
      <c r="E53" t="s">
        <v>14</v>
      </c>
      <c r="F53" s="11">
        <f>E32*D53</f>
        <v>6549.9839999999995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11">
        <f>B54*D54</f>
        <v>514.8000000000001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7064.784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166992</v>
      </c>
      <c r="D57">
        <v>228935.4</v>
      </c>
      <c r="E57">
        <v>3465.6</v>
      </c>
      <c r="F57" s="35">
        <f>C57/D57*E57</f>
        <v>2527.907327569262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3117.347334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78.52445433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/>
      <c r="K60" s="20"/>
      <c r="L60" s="30" t="s">
        <v>65</v>
      </c>
      <c r="M60" s="33">
        <f>SUM(M42:M59)</f>
        <v>96.60000000000001</v>
      </c>
    </row>
    <row r="61" spans="1:6" ht="12.75">
      <c r="A61" t="s">
        <v>22</v>
      </c>
      <c r="F61" s="11">
        <f>M60</f>
        <v>96.60000000000001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0.25</v>
      </c>
      <c r="E64" t="s">
        <v>14</v>
      </c>
      <c r="F64" s="11">
        <f>B64*D64</f>
        <v>866.4</v>
      </c>
    </row>
    <row r="65" spans="1:6" ht="12.75">
      <c r="A65" s="52" t="s">
        <v>75</v>
      </c>
      <c r="B65" s="52"/>
      <c r="C65" s="52"/>
      <c r="D65" s="53"/>
      <c r="E65" s="52"/>
      <c r="F65" s="53">
        <v>0</v>
      </c>
    </row>
    <row r="66" spans="1:6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6686.779115899262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0.27</v>
      </c>
      <c r="E69" t="s">
        <v>14</v>
      </c>
      <c r="F69" s="11">
        <f>B69*D69</f>
        <v>935.712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0.97</v>
      </c>
      <c r="E72" t="s">
        <v>14</v>
      </c>
      <c r="F72" s="11">
        <f>B72*D72</f>
        <v>3361.6319999999996</v>
      </c>
    </row>
    <row r="73" spans="1:6" ht="12.75">
      <c r="A73" s="4" t="s">
        <v>29</v>
      </c>
      <c r="F73" s="31">
        <f>F69+F72</f>
        <v>4297.343999999999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2.02</v>
      </c>
      <c r="E76" t="s">
        <v>14</v>
      </c>
      <c r="F76" s="11">
        <f>B76*D76</f>
        <v>7000.512</v>
      </c>
    </row>
    <row r="77" spans="1:6" ht="12.75">
      <c r="A77" s="4" t="s">
        <v>32</v>
      </c>
      <c r="F77" s="31">
        <f>SUM(F76)</f>
        <v>7000.512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32832.369115899266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1904.2774087221574</v>
      </c>
    </row>
    <row r="81" spans="1:9" ht="15">
      <c r="A81" s="12" t="s">
        <v>35</v>
      </c>
      <c r="B81" s="12"/>
      <c r="C81" s="12"/>
      <c r="D81" s="12"/>
      <c r="E81" s="12"/>
      <c r="F81" s="36">
        <f>F79+F80</f>
        <v>34736.64652462142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132</v>
      </c>
    </row>
    <row r="83" spans="1:6" ht="12.75">
      <c r="A83" s="13"/>
      <c r="B83" s="40">
        <v>42795</v>
      </c>
      <c r="C83" s="41">
        <v>-165872</v>
      </c>
      <c r="D83" s="43">
        <f>F43</f>
        <v>56284.08</v>
      </c>
      <c r="E83" s="43">
        <f>F81</f>
        <v>34736.64652462142</v>
      </c>
      <c r="F83" s="44">
        <f>C83+D83-E83</f>
        <v>-144324.56652462142</v>
      </c>
    </row>
    <row r="85" spans="1:6" ht="13.5" thickBot="1">
      <c r="A85" t="s">
        <v>112</v>
      </c>
      <c r="C85" s="55">
        <v>42767</v>
      </c>
      <c r="D85" s="8" t="s">
        <v>113</v>
      </c>
      <c r="E85" s="55">
        <v>42794</v>
      </c>
      <c r="F85" t="s">
        <v>114</v>
      </c>
    </row>
    <row r="86" spans="1:7" ht="13.5" thickBot="1">
      <c r="A86" t="s">
        <v>115</v>
      </c>
      <c r="F86" s="56">
        <f>E83</f>
        <v>34736.64652462142</v>
      </c>
      <c r="G86" t="s">
        <v>14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5" ht="12.75">
      <c r="B95" t="s">
        <v>123</v>
      </c>
    </row>
    <row r="97" ht="12.75">
      <c r="A97" t="s">
        <v>124</v>
      </c>
    </row>
    <row r="100" ht="12.75">
      <c r="A100" t="s">
        <v>125</v>
      </c>
    </row>
    <row r="102" ht="12.75">
      <c r="A102" t="s">
        <v>126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2017-06-01T14:12:54Z</cp:lastPrinted>
  <dcterms:created xsi:type="dcterms:W3CDTF">2008-08-18T07:30:19Z</dcterms:created>
  <dcterms:modified xsi:type="dcterms:W3CDTF">2017-06-01T14:12:55Z</dcterms:modified>
  <cp:category/>
  <cp:version/>
  <cp:contentType/>
  <cp:contentStatus/>
</cp:coreProperties>
</file>