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<sst xmlns="http://schemas.openxmlformats.org/spreadsheetml/2006/main" count="171" uniqueCount="145">
  <si>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</si>
  <si>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</si>
  <si>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</si>
  <si>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</si>
  <si>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</si>
  <si>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</si>
  <si>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</si>
  <si>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</si>
  <si>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</si>
  <si>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</si>
  <si>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</si>
  <si>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</si>
  <si>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</si>
  <si>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</si>
  <si>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</si>
  <si>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</si>
  <si>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</si>
  <si>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</si>
  <si>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</si>
  <si>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</si>
  <si>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</si>
  <si>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</si>
  <si>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</si>
  <si>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</si>
  <si>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</si>
  <si>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</si>
  <si>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</si>
  <si>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</si>
  <si>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</si>
  <si>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</si>
  <si>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</si>
  <si>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</si>
  <si>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</si>
  <si>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</si>
  <si>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</si>
  <si>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</si>
  <si>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</si>
  <si>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</si>
  <si>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</si>
  <si>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</si>
  <si>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</si>
  <si>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</si>
  <si>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</si>
  <si>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</si>
  <si>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</si>
  <si>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</si>
  <si>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</si>
  <si>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</si>
  <si>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</si>
  <si>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</si>
  <si>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</si>
  <si>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</si>
  <si>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</si>
  <si>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</si>
  <si>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</si>
  <si>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</si>
  <si>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</si>
  <si>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</si>
  <si>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</si>
  <si>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</si>
  <si>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</si>
  <si>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</si>
  <si>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</si>
  <si>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</si>
  <si>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</si>
  <si>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</si>
  <si>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</si>
  <si>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</si>
  <si>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</si>
  <si>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</si>
  <si>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</si>
  <si>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</si>
  <si>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</si>
  <si>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</si>
  <si>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</si>
  <si>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</si>
  <si>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</si>
  <si>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</si>
  <si>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</si>
  <si>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</si>
  <si>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</si>
  <si>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</si>
  <si>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</si>
  <si>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</si>
  <si>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</si>
  <si>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</si>
  <si>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</si>
  <si>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</si>
  <si>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</si>
  <si>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</si>
  <si>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</si>
  <si>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</si>
  <si>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</si>
  <si>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</si>
  <si>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</si>
  <si>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</si>
  <si>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</si>
  <si>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</si>
  <si>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</si>
  <si>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</si>
  <si>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</si>
  <si>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</si>
  <si>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</si>
  <si>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</si>
  <si>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</si>
  <si>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</si>
  <si>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</si>
  <si>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</si>
  <si>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</si>
  <si>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</si>
  <si>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</si>
  <si>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</si>
  <si>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</si>
  <si>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</si>
  <si>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</si>
  <si>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</si>
  <si>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</si>
  <si>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</si>
  <si>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</si>
  <si>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</si>
  <si>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</si>
  <si>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</si>
  <si>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</si>
  <si>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</si>
  <si>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</si>
  <si>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</si>
  <si>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</si>
  <si>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</si>
  <si>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</si>
  <si>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</si>
  <si>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</si>
  <si>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</si>
  <si>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</si>
  <si>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</si>
  <si>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</si>
  <si>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</si>
  <si>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</si>
  <si>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Промывка, опрессовка системы отопления</t>
  </si>
  <si>
    <t>Демонтаж, монтаж эл.узла (1шт)</t>
  </si>
  <si>
    <t>болты</t>
  </si>
  <si>
    <t>8шт</t>
  </si>
  <si>
    <t>гайки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</si>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</sst>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373.696992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1001.5628939999999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1373.886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21.589999999999996</v>
      </c>
      <c r="M20" s="33">
        <f>SUM(M6:M19)</f>
        <v>2966.219874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48">
        <v>61.07</v>
      </c>
      <c r="M24" s="32">
        <f>L24*114.3*1.202*1.15</f>
        <v>9648.870072299998</v>
      </c>
    </row>
    <row r="25" spans="1:13" ht="12.75">
      <c r="A25" t="s">
        <v>107</v>
      </c>
      <c r="J25" s="20">
        <v>2</v>
      </c>
      <c r="K25" s="20" t="s">
        <v>138</v>
      </c>
      <c r="L25" s="48">
        <v>3.12</v>
      </c>
      <c r="M25" s="32">
        <f aca="true" t="shared" si="1" ref="M25:M35">L25*114.3*1.202*1.15</f>
        <v>492.95029679999993</v>
      </c>
    </row>
    <row r="26" spans="1:13" ht="12.75">
      <c r="A26" t="s">
        <v>108</v>
      </c>
      <c r="J26" s="20">
        <v>3</v>
      </c>
      <c r="K26" s="20" t="s">
        <v>142</v>
      </c>
      <c r="L26" s="25">
        <f>0.1*7.1</f>
        <v>0.71</v>
      </c>
      <c r="M26" s="32">
        <f t="shared" si="1"/>
        <v>112.17779189999997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64.89999999999999</v>
      </c>
      <c r="M36" s="33">
        <f>SUM(M24:M35)</f>
        <v>10253.998160999998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34879.7+1542.69+635.75+983.87</f>
        <v>38042.01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f>31619.41+11.51+31.01</f>
        <v>31661.929999999997</v>
      </c>
      <c r="J40" s="20">
        <v>1</v>
      </c>
      <c r="K40" s="20" t="s">
        <v>139</v>
      </c>
      <c r="L40" s="25" t="s">
        <v>140</v>
      </c>
      <c r="M40" s="25">
        <f>8*1.95</f>
        <v>15.6</v>
      </c>
    </row>
    <row r="41" spans="2:13" ht="12.75">
      <c r="B41" t="s">
        <v>8</v>
      </c>
      <c r="F41" s="9">
        <f>F40/F39</f>
        <v>0.8322885672970486</v>
      </c>
      <c r="J41" s="20">
        <v>2</v>
      </c>
      <c r="K41" s="20" t="s">
        <v>141</v>
      </c>
      <c r="L41" s="25" t="s">
        <v>140</v>
      </c>
      <c r="M41" s="25">
        <f>8*2.2</f>
        <v>17.6</v>
      </c>
    </row>
    <row r="42" spans="1:13" ht="12.75">
      <c r="A42" t="s">
        <v>127</v>
      </c>
      <c r="F42" s="5">
        <f>250+400+400</f>
        <v>1050</v>
      </c>
      <c r="J42" s="20">
        <v>3</v>
      </c>
      <c r="K42" s="20" t="s">
        <v>143</v>
      </c>
      <c r="L42" s="25" t="s">
        <v>144</v>
      </c>
      <c r="M42" s="25">
        <f>10*13.7</f>
        <v>137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32711.929999999997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f>576*1.202</f>
        <v>692.352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5892.5019999999995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5070.911999999999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0.1</v>
      </c>
      <c r="E54" t="s">
        <v>14</v>
      </c>
      <c r="F54" s="11">
        <f>B54*D54</f>
        <v>67.94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5138.851999999999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166307</v>
      </c>
      <c r="D57">
        <v>228935.4</v>
      </c>
      <c r="E57">
        <v>2641.1</v>
      </c>
      <c r="F57" s="34">
        <f>C57/D57*E57</f>
        <v>1918.5910859569992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2966.219874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10253.998160999998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170.2</v>
      </c>
    </row>
    <row r="61" spans="1:6" ht="12.75">
      <c r="A61" t="s">
        <v>22</v>
      </c>
      <c r="F61" s="11">
        <f>M60</f>
        <v>170.2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0.49</v>
      </c>
      <c r="E64" t="s">
        <v>14</v>
      </c>
      <c r="F64" s="11">
        <f>B64*D64</f>
        <v>1294.139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16603.148120956997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1.17</v>
      </c>
      <c r="E72" t="s">
        <v>14</v>
      </c>
      <c r="F72" s="11">
        <f>B72*D72</f>
        <v>3090.0869999999995</v>
      </c>
    </row>
    <row r="73" spans="1:6" ht="12.75">
      <c r="A73" s="4" t="s">
        <v>29</v>
      </c>
      <c r="F73" s="31">
        <f>F69+F72</f>
        <v>3697.5399999999995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2.23</v>
      </c>
      <c r="E76" t="s">
        <v>14</v>
      </c>
      <c r="F76" s="11">
        <f>B76*D76</f>
        <v>5889.652999999999</v>
      </c>
    </row>
    <row r="77" spans="1:6" ht="12.75">
      <c r="A77" s="4" t="s">
        <v>31</v>
      </c>
      <c r="F77" s="31">
        <f>SUM(F76)</f>
        <v>5889.652999999999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37221.695120956996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2158.8583170155057</v>
      </c>
    </row>
    <row r="81" spans="1:6" ht="12.75">
      <c r="A81" s="1"/>
      <c r="B81" s="35" t="s">
        <v>133</v>
      </c>
      <c r="C81" s="35"/>
      <c r="D81" s="1"/>
      <c r="E81" s="62" t="s">
        <v>134</v>
      </c>
      <c r="F81" s="63">
        <f>(1610.65*4)+1610.65</f>
        <v>8053.25</v>
      </c>
    </row>
    <row r="82" spans="1:6" ht="12.75">
      <c r="A82" s="1"/>
      <c r="B82" s="35" t="s">
        <v>135</v>
      </c>
      <c r="C82" s="35"/>
      <c r="D82" s="1"/>
      <c r="E82" s="62" t="s">
        <v>134</v>
      </c>
      <c r="F82" s="63">
        <f>(290.45*4)+290.45</f>
        <v>1452.25</v>
      </c>
    </row>
    <row r="83" spans="1:6" ht="12.75">
      <c r="A83" s="1"/>
      <c r="B83" s="35" t="s">
        <v>136</v>
      </c>
      <c r="C83" s="35"/>
      <c r="D83" s="1"/>
      <c r="E83" s="62" t="s">
        <v>134</v>
      </c>
      <c r="F83" s="63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48886.0534379725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132</v>
      </c>
      <c r="I85" s="7"/>
    </row>
    <row r="86" spans="1:6" ht="12.75">
      <c r="A86" s="13"/>
      <c r="B86" s="38">
        <v>42856</v>
      </c>
      <c r="C86" s="39">
        <v>83850</v>
      </c>
      <c r="D86" s="44">
        <f>F43</f>
        <v>32711.929999999997</v>
      </c>
      <c r="E86" s="44">
        <f>F84</f>
        <v>48886.0534379725</v>
      </c>
      <c r="F86" s="45">
        <f>C86+D86-E86</f>
        <v>67675.8765620275</v>
      </c>
    </row>
    <row r="88" spans="1:6" ht="13.5" thickBot="1">
      <c r="A88" t="s">
        <v>112</v>
      </c>
      <c r="C88" s="59">
        <v>42856</v>
      </c>
      <c r="D88" s="8" t="s">
        <v>113</v>
      </c>
      <c r="E88" s="59">
        <v>42886</v>
      </c>
      <c r="F88" t="s">
        <v>114</v>
      </c>
    </row>
    <row r="89" spans="1:7" ht="13.5" thickBot="1">
      <c r="A89" t="s">
        <v>115</v>
      </c>
      <c r="F89" s="60">
        <f>E86</f>
        <v>48886.0534379725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2017-08-21T12:52:14Z</cp:lastPrinted>
  <dcterms:created xsi:type="dcterms:W3CDTF">2008-08-18T07:30:19Z</dcterms:created>
  <dcterms:modified xsi:type="dcterms:W3CDTF">2017-08-21T12:52:16Z</dcterms:modified>
  <cp:category/>
  <cp:version/>
  <cp:contentType/>
  <cp:contentStatus/>
</cp:coreProperties>
</file>