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<sst xmlns="http://schemas.openxmlformats.org/spreadsheetml/2006/main" count="176" uniqueCount="152">
  <si>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</si>
  <si>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</si>
  <si>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</si>
  <si>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</si>
  <si>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</si>
  <si>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</si>
  <si>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</si>
  <si>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</si>
  <si>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</si>
  <si>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</si>
  <si>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</si>
  <si>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</si>
  <si>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</si>
  <si>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</si>
  <si>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</si>
  <si>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</si>
  <si>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</si>
  <si>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</si>
  <si>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</si>
  <si>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</si>
  <si>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</si>
  <si>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</si>
  <si>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</si>
  <si>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</si>
  <si>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</si>
  <si>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</si>
  <si>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</si>
  <si>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</si>
  <si>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</si>
  <si>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</si>
  <si>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</si>
  <si>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</si>
  <si>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</si>
  <si>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</si>
  <si>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</si>
  <si>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</si>
  <si>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</si>
  <si>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</si>
  <si>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</si>
  <si>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</si>
  <si>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</si>
  <si>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</si>
  <si>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</si>
  <si>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</si>
  <si>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</si>
  <si>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</si>
  <si>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</si>
  <si>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</si>
  <si>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</si>
  <si>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</si>
  <si>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</si>
  <si>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</si>
  <si>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</si>
  <si>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</si>
  <si>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</si>
  <si>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</si>
  <si>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</si>
  <si>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</si>
  <si>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</si>
  <si>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</si>
  <si>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</si>
  <si>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</si>
  <si>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</si>
  <si>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</si>
  <si>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</si>
  <si>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</si>
  <si>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</si>
  <si>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</si>
  <si>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</si>
  <si>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</si>
  <si>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</si>
  <si>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</si>
  <si>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</si>
  <si>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</si>
  <si>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</si>
  <si>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</si>
  <si>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</si>
  <si>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</si>
  <si>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</si>
  <si>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</si>
  <si>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</si>
  <si>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</si>
  <si>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</si>
  <si>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</si>
  <si>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</si>
  <si>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</si>
  <si>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</si>
  <si>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</si>
  <si>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</si>
  <si>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</si>
  <si>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</si>
  <si>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</si>
  <si>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</si>
  <si>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</si>
  <si>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</si>
  <si>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</si>
  <si>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</si>
  <si>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</si>
  <si>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</si>
  <si>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</si>
  <si>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</si>
  <si>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</si>
  <si>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</si>
  <si>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</si>
  <si>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</si>
  <si>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</si>
  <si>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</si>
  <si>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</si>
  <si>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</si>
  <si>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</si>
  <si>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</si>
  <si>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</si>
  <si>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</si>
  <si>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</si>
  <si>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</si>
  <si>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</si>
  <si>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</si>
  <si>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</si>
  <si>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</si>
  <si>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</si>
  <si>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</si>
  <si>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</si>
  <si>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</si>
  <si>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</si>
  <si>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</si>
  <si>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</si>
  <si>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</si>
  <si>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</si>
  <si>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</si>
  <si>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</si>
  <si>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</si>
  <si>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</si>
  <si>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</si>
  <si>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0</t>
  </si>
  <si>
    <t>ноября</t>
  </si>
  <si>
    <t>за   ноябрь  2017 г.</t>
  </si>
  <si>
    <t>ост.на 01.12</t>
  </si>
  <si>
    <t>удаление сосулек (150мп)  договор</t>
  </si>
  <si>
    <t>установка хомута (1шт) п-д4</t>
  </si>
  <si>
    <t>хомут д 76</t>
  </si>
  <si>
    <t>1шт</t>
  </si>
  <si>
    <t>смена ламп (1шт)</t>
  </si>
  <si>
    <t>лампа</t>
  </si>
  <si>
    <t>стекло</t>
  </si>
  <si>
    <t>3м2</t>
  </si>
  <si>
    <t>остекление (3 м2) п-д4,1</t>
  </si>
  <si>
    <t>ремонт тамбурной двери</t>
  </si>
  <si>
    <t>петля</t>
  </si>
  <si>
    <t>2шт</t>
  </si>
  <si>
    <t>смена петель</t>
  </si>
  <si>
    <t>саморез</t>
  </si>
  <si>
    <t>16шт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</si>
</sst>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135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/>
      <c r="M24" s="33">
        <f>150*62.06</f>
        <v>9309</v>
      </c>
    </row>
    <row r="25" spans="1:13" ht="12.75">
      <c r="A25" t="s">
        <v>106</v>
      </c>
      <c r="J25" s="20">
        <v>2</v>
      </c>
      <c r="K25" s="20" t="s">
        <v>138</v>
      </c>
      <c r="L25" s="25">
        <v>1.5</v>
      </c>
      <c r="M25" s="33">
        <f aca="true" t="shared" si="1" ref="M25:M31">L25*114.3*1.202*1.15</f>
        <v>236.99533499999995</v>
      </c>
    </row>
    <row r="26" spans="1:13" ht="12.75">
      <c r="A26" t="s">
        <v>107</v>
      </c>
      <c r="J26" s="20">
        <v>3</v>
      </c>
      <c r="K26" s="20" t="s">
        <v>141</v>
      </c>
      <c r="L26" s="25">
        <v>0.07</v>
      </c>
      <c r="M26" s="33">
        <f t="shared" si="1"/>
        <v>11.0597823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145</v>
      </c>
      <c r="L27" s="46">
        <f>0.03*310.9</f>
        <v>9.326999999999998</v>
      </c>
      <c r="M27" s="33">
        <f t="shared" si="1"/>
        <v>1473.6369930299995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25">
        <v>2.83</v>
      </c>
      <c r="M28" s="33">
        <f t="shared" si="1"/>
        <v>447.13119869999997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149</v>
      </c>
      <c r="L29" s="25">
        <v>2</v>
      </c>
      <c r="M29" s="33">
        <f t="shared" si="1"/>
        <v>315.99377999999996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15.726999999999999</v>
      </c>
      <c r="M32" s="34">
        <f>SUM(M24:M31)</f>
        <v>11793.81708903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139</v>
      </c>
      <c r="L36" s="23" t="s">
        <v>140</v>
      </c>
      <c r="M36" s="23">
        <v>425</v>
      </c>
    </row>
    <row r="37" spans="10:13" ht="12.75">
      <c r="J37" s="23">
        <v>2</v>
      </c>
      <c r="K37" s="44" t="s">
        <v>142</v>
      </c>
      <c r="L37" s="23" t="s">
        <v>140</v>
      </c>
      <c r="M37" s="23">
        <v>14.5</v>
      </c>
    </row>
    <row r="38" spans="2:13" ht="12.75">
      <c r="B38" s="1" t="s">
        <v>5</v>
      </c>
      <c r="C38" s="1"/>
      <c r="J38" s="23">
        <v>3</v>
      </c>
      <c r="K38" s="44" t="s">
        <v>143</v>
      </c>
      <c r="L38" s="23" t="s">
        <v>144</v>
      </c>
      <c r="M38" s="23">
        <f>3*139.54</f>
        <v>418.62</v>
      </c>
    </row>
    <row r="39" spans="10:13" ht="12.75">
      <c r="J39" s="23">
        <v>4</v>
      </c>
      <c r="K39" s="44" t="s">
        <v>147</v>
      </c>
      <c r="L39" s="23" t="s">
        <v>148</v>
      </c>
      <c r="M39" s="23">
        <f>2*52.68</f>
        <v>105.36</v>
      </c>
    </row>
    <row r="40" spans="1:13" ht="12.75">
      <c r="A40" s="2" t="s">
        <v>6</v>
      </c>
      <c r="F40" s="11">
        <f>22818.08</f>
        <v>22818.08</v>
      </c>
      <c r="J40" s="23">
        <v>5</v>
      </c>
      <c r="K40" s="44" t="s">
        <v>150</v>
      </c>
      <c r="L40" s="23" t="s">
        <v>151</v>
      </c>
      <c r="M40" s="23">
        <f>16*2.27</f>
        <v>36.32</v>
      </c>
    </row>
    <row r="41" spans="1:13" ht="12.75">
      <c r="A41" t="s">
        <v>7</v>
      </c>
      <c r="F41" s="5">
        <f>22210.12</f>
        <v>22210.12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0.9733562157727556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22460.12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(800+160)*1.202</f>
        <v>1153.92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6935.54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1.92</v>
      </c>
      <c r="E54" t="s">
        <v>14</v>
      </c>
      <c r="F54" s="11">
        <f>E33*D54</f>
        <v>3021.312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999.8000000000001</v>
      </c>
    </row>
    <row r="56" spans="1:6" ht="12.75">
      <c r="A56" s="4" t="s">
        <v>16</v>
      </c>
      <c r="B56" s="10"/>
      <c r="C56" s="10"/>
      <c r="F56" s="32">
        <f>SUM(F54:F55)</f>
        <v>3021.312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161506</v>
      </c>
      <c r="D58">
        <v>228935.4</v>
      </c>
      <c r="E58">
        <v>1537.6</v>
      </c>
      <c r="F58" s="35">
        <f>C58/D58*E58</f>
        <v>1084.7235752967867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11793.81708903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999.8000000000001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</v>
      </c>
      <c r="E65" t="s">
        <v>14</v>
      </c>
      <c r="F65" s="11">
        <f>B65*D65</f>
        <v>472.0799999999999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14831.280764326786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0.22</v>
      </c>
      <c r="E70" t="s">
        <v>14</v>
      </c>
      <c r="F70" s="11">
        <f>B70*D70</f>
        <v>346.192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1.23</v>
      </c>
      <c r="E73" t="s">
        <v>14</v>
      </c>
      <c r="F73" s="11">
        <f>B73*D73</f>
        <v>1935.5279999999998</v>
      </c>
    </row>
    <row r="74" spans="1:6" ht="12.75">
      <c r="A74" s="4" t="s">
        <v>28</v>
      </c>
      <c r="F74" s="32">
        <f>F70+F73</f>
        <v>2281.72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2.17</v>
      </c>
      <c r="E77" t="s">
        <v>14</v>
      </c>
      <c r="F77" s="11">
        <f>B77*D77</f>
        <v>3414.7119999999995</v>
      </c>
    </row>
    <row r="78" spans="1:6" ht="12.75">
      <c r="A78" s="4" t="s">
        <v>31</v>
      </c>
      <c r="F78" s="32">
        <f>SUM(F77)</f>
        <v>3414.7119999999995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30484.564764326788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1768.1047563309535</v>
      </c>
      <c r="G81" s="7"/>
      <c r="H81" s="7"/>
      <c r="I81" s="7"/>
    </row>
    <row r="82" spans="1:9" ht="12.75">
      <c r="A82" s="1"/>
      <c r="B82" s="36" t="s">
        <v>130</v>
      </c>
      <c r="C82" s="36"/>
      <c r="D82" s="1"/>
      <c r="E82" s="58"/>
      <c r="F82" s="59">
        <v>951.08</v>
      </c>
      <c r="G82" s="7"/>
      <c r="H82" s="7"/>
      <c r="I82" s="7"/>
    </row>
    <row r="83" spans="1:9" ht="12.75">
      <c r="A83" s="1"/>
      <c r="B83" s="36" t="s">
        <v>131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132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33392.499520657744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43405</v>
      </c>
      <c r="C87" s="40">
        <v>-303063</v>
      </c>
      <c r="D87" s="42">
        <f>F44</f>
        <v>22460.12</v>
      </c>
      <c r="E87" s="42">
        <f>F85</f>
        <v>33392.499520657744</v>
      </c>
      <c r="F87" s="43">
        <f>C87+D87-E87</f>
        <v>-313995.37952065776</v>
      </c>
    </row>
    <row r="89" spans="1:6" ht="13.5" thickBot="1">
      <c r="A89" t="s">
        <v>111</v>
      </c>
      <c r="C89" s="55">
        <v>43040</v>
      </c>
      <c r="D89" s="8" t="s">
        <v>112</v>
      </c>
      <c r="E89" s="55">
        <v>43069</v>
      </c>
      <c r="F89" t="s">
        <v>113</v>
      </c>
    </row>
    <row r="90" spans="1:7" ht="13.5" thickBot="1">
      <c r="A90" t="s">
        <v>114</v>
      </c>
      <c r="F90" s="56">
        <f>E87</f>
        <v>33392.499520657744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2017-08-21T12:50:36Z</cp:lastPrinted>
  <dcterms:created xsi:type="dcterms:W3CDTF">2008-08-18T07:30:19Z</dcterms:created>
  <dcterms:modified xsi:type="dcterms:W3CDTF">2018-02-28T08:23:02Z</dcterms:modified>
  <cp:category/>
  <cp:version/>
  <cp:contentType/>
  <cp:contentStatus/>
</cp:coreProperties>
</file>