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<sst xmlns="http://schemas.openxmlformats.org/spreadsheetml/2006/main" count="158" uniqueCount="135">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</sst>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788.610564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313.24600799999996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148.379688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9.6</v>
      </c>
      <c r="M20" s="34">
        <f>SUM(M6:M19)</f>
        <v>1318.9305599999998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60"/>
      <c r="M24" s="33">
        <f>L24*114.3*1.202*1.15</f>
        <v>0</v>
      </c>
    </row>
    <row r="25" spans="1:13" ht="12.75">
      <c r="A25" t="s">
        <v>106</v>
      </c>
      <c r="J25" s="36">
        <v>2</v>
      </c>
      <c r="K25" s="35"/>
      <c r="L25" s="60"/>
      <c r="M25" s="33">
        <f aca="true" t="shared" si="1" ref="M25:M36">L25*114.3*1.202*1.15</f>
        <v>0</v>
      </c>
    </row>
    <row r="26" spans="1:13" ht="12.75">
      <c r="A26" t="s">
        <v>107</v>
      </c>
      <c r="J26" s="36">
        <v>3</v>
      </c>
      <c r="K26" s="35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2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20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</v>
      </c>
      <c r="M37" s="34">
        <f>SUM(M24:M36)</f>
        <v>0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29718.16</f>
        <v>29718.16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27581.5</f>
        <v>27581.5</v>
      </c>
      <c r="J41" s="20">
        <v>1</v>
      </c>
      <c r="K41" s="20"/>
      <c r="L41" s="25"/>
      <c r="M41" s="25"/>
    </row>
    <row r="42" spans="2:13" ht="12.75">
      <c r="B42" t="s">
        <v>8</v>
      </c>
      <c r="F42" s="9">
        <f>F41/F40</f>
        <v>0.9281025473986276</v>
      </c>
      <c r="J42" s="20">
        <v>2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5606.03+250+400</f>
        <v>6256.03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33837.53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10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11">
        <f>E51*E33</f>
        <v>1114.06</v>
      </c>
      <c r="J51" s="20">
        <v>11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7404.91532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3972.7799999999997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0.4</v>
      </c>
      <c r="E55" t="s">
        <v>14</v>
      </c>
      <c r="F55" s="11">
        <f>B55*D55</f>
        <v>81.4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4054.18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4">
        <v>166649</v>
      </c>
      <c r="D58">
        <v>228935.4</v>
      </c>
      <c r="E58">
        <v>2102</v>
      </c>
      <c r="F58" s="37">
        <f>C58/D58*E58</f>
        <v>1530.1093583604807</v>
      </c>
      <c r="J58" s="20">
        <v>18</v>
      </c>
      <c r="K58" s="20"/>
      <c r="L58" s="25"/>
      <c r="M58" s="25"/>
    </row>
    <row r="59" spans="1:13" ht="12.75">
      <c r="A59" t="s">
        <v>20</v>
      </c>
      <c r="F59" s="37">
        <f>M20</f>
        <v>1318.9305599999998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0</v>
      </c>
      <c r="J60" s="20">
        <v>20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M64</f>
        <v>0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SUM(M41:M63)</f>
        <v>0</v>
      </c>
    </row>
    <row r="65" spans="2:6" ht="12.75">
      <c r="B65">
        <v>2102</v>
      </c>
      <c r="C65" t="s">
        <v>13</v>
      </c>
      <c r="D65" s="11">
        <v>0.24</v>
      </c>
      <c r="E65" t="s">
        <v>14</v>
      </c>
      <c r="F65" s="5">
        <f>B65*D65</f>
        <v>504.47999999999996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0.87</v>
      </c>
      <c r="E67" s="48"/>
      <c r="F67" s="49">
        <f>D67*E33</f>
        <v>1828.74</v>
      </c>
    </row>
    <row r="68" spans="1:6" ht="12.75">
      <c r="A68" s="4" t="s">
        <v>25</v>
      </c>
      <c r="B68" s="10"/>
      <c r="C68" s="10"/>
      <c r="F68" s="32">
        <f>SUM(F58:F67)</f>
        <v>5182.259918360481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0.26</v>
      </c>
      <c r="E70" t="s">
        <v>14</v>
      </c>
      <c r="F70" s="47">
        <f>B70*D70</f>
        <v>546.52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1.34</v>
      </c>
      <c r="E73" t="s">
        <v>14</v>
      </c>
      <c r="F73" s="11">
        <f>B73*D73</f>
        <v>2816.6800000000003</v>
      </c>
    </row>
    <row r="74" spans="1:6" ht="12.75">
      <c r="A74" s="4" t="s">
        <v>29</v>
      </c>
      <c r="F74" s="32">
        <f>F70+F73</f>
        <v>3363.2000000000003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2.67</v>
      </c>
      <c r="E77" t="s">
        <v>14</v>
      </c>
      <c r="F77" s="5">
        <f>B77*D77</f>
        <v>5612.34</v>
      </c>
    </row>
    <row r="78" spans="1:6" ht="12.75">
      <c r="A78" s="4" t="s">
        <v>31</v>
      </c>
      <c r="F78" s="8">
        <f>SUM(F77)</f>
        <v>5612.34</v>
      </c>
    </row>
    <row r="79" spans="1:6" ht="12.75">
      <c r="A79" s="52" t="s">
        <v>78</v>
      </c>
      <c r="B79" s="48"/>
      <c r="C79" s="48"/>
      <c r="D79" s="49">
        <v>2.44</v>
      </c>
      <c r="E79" s="48"/>
      <c r="F79" s="53">
        <f>D79*E33</f>
        <v>5128.88</v>
      </c>
    </row>
    <row r="80" spans="1:6" ht="12.75">
      <c r="A80" s="1" t="s">
        <v>32</v>
      </c>
      <c r="B80" s="1"/>
      <c r="F80" s="32">
        <f>F52+F56+F68+F74+F78+F79</f>
        <v>30745.775238360482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1783.254963824908</v>
      </c>
      <c r="I81" s="7"/>
    </row>
    <row r="82" spans="1:9" ht="12.75">
      <c r="A82" s="1"/>
      <c r="B82" s="38" t="s">
        <v>129</v>
      </c>
      <c r="C82" s="50"/>
      <c r="D82" s="1"/>
      <c r="E82" s="61"/>
      <c r="F82" s="62">
        <v>4533.75</v>
      </c>
      <c r="I82" s="7"/>
    </row>
    <row r="83" spans="1:9" ht="12.75">
      <c r="A83" s="1"/>
      <c r="B83" s="38" t="s">
        <v>130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131</v>
      </c>
      <c r="C84" s="50"/>
      <c r="D84" s="1"/>
      <c r="E84" s="61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37251.32020218539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132</v>
      </c>
    </row>
    <row r="87" spans="1:6" ht="12.75">
      <c r="A87" s="13"/>
      <c r="B87" s="41">
        <v>43435</v>
      </c>
      <c r="C87" s="42">
        <v>255756</v>
      </c>
      <c r="D87" s="45">
        <f>F44</f>
        <v>33837.53</v>
      </c>
      <c r="E87" s="45">
        <f>F85</f>
        <v>37251.32020218539</v>
      </c>
      <c r="F87" s="46">
        <f>C87+D87-E87</f>
        <v>252342.20979781463</v>
      </c>
    </row>
    <row r="89" spans="1:6" ht="13.5" thickBot="1">
      <c r="A89" t="s">
        <v>111</v>
      </c>
      <c r="C89" s="56">
        <v>43070</v>
      </c>
      <c r="D89" s="8" t="s">
        <v>112</v>
      </c>
      <c r="E89" s="56">
        <v>43100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2017-08-21T12:43:19Z</cp:lastPrinted>
  <dcterms:created xsi:type="dcterms:W3CDTF">2008-08-18T07:30:19Z</dcterms:created>
  <dcterms:modified xsi:type="dcterms:W3CDTF">2018-03-28T05:58:56Z</dcterms:modified>
  <cp:category/>
  <cp:version/>
  <cp:contentType/>
  <cp:contentStatus/>
</cp:coreProperties>
</file>