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<sst xmlns="http://schemas.openxmlformats.org/spreadsheetml/2006/main" count="159" uniqueCount="139">
  <si>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</si>
  <si>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</si>
  <si>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</si>
  <si>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</si>
  <si>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</si>
  <si>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</si>
  <si>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</si>
  <si>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</si>
  <si>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</si>
  <si>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</si>
  <si>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</si>
  <si>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</si>
  <si>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</si>
  <si>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</si>
  <si>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</si>
  <si>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</si>
  <si>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</si>
  <si>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</si>
  <si>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</si>
  <si>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</si>
  <si>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</si>
  <si>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</si>
  <si>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</si>
  <si>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</si>
  <si>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</si>
  <si>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</si>
  <si>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</si>
  <si>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</si>
  <si>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</si>
  <si>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</si>
  <si>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</si>
  <si>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</si>
  <si>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</si>
  <si>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</si>
  <si>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</si>
  <si>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</si>
  <si>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</si>
  <si>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</si>
  <si>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</si>
  <si>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</si>
  <si>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</si>
  <si>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</si>
  <si>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</si>
  <si>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</si>
  <si>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</si>
  <si>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</si>
  <si>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</si>
  <si>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</si>
  <si>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</si>
  <si>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</si>
  <si>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</si>
  <si>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</si>
  <si>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</si>
  <si>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</si>
  <si>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</si>
  <si>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</si>
  <si>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</si>
  <si>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</si>
  <si>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</si>
  <si>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</si>
  <si>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</si>
  <si>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</si>
  <si>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</si>
  <si>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</si>
  <si>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</si>
  <si>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</si>
  <si>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</si>
  <si>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</si>
  <si>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</si>
  <si>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</si>
  <si>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</si>
  <si>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</si>
  <si>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</si>
  <si>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</si>
  <si>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</si>
  <si>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</si>
  <si>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</si>
  <si>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</si>
  <si>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</si>
  <si>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</si>
  <si>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</si>
  <si>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</si>
  <si>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</si>
  <si>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</si>
  <si>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</si>
  <si>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</si>
  <si>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</si>
  <si>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</si>
  <si>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</si>
  <si>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</si>
  <si>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</si>
  <si>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</si>
  <si>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</si>
  <si>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</si>
  <si>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</si>
  <si>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</si>
  <si>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</si>
  <si>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</si>
  <si>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</si>
  <si>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</si>
  <si>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</si>
  <si>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</si>
  <si>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</si>
  <si>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</si>
  <si>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</si>
  <si>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</si>
  <si>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</si>
  <si>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</si>
  <si>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</si>
  <si>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</si>
  <si>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</si>
  <si>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</si>
  <si>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</si>
  <si>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</si>
  <si>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</si>
  <si>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</si>
  <si>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</si>
  <si>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</si>
  <si>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</si>
  <si>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</si>
  <si>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</si>
  <si>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</si>
  <si>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</si>
  <si>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</si>
  <si>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</si>
  <si>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</si>
  <si>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</si>
  <si>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</si>
  <si>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</si>
  <si>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</si>
  <si>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</si>
  <si>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</si>
  <si>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</si>
  <si>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</si>
  <si>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>отвод 50</t>
  </si>
  <si>
    <t>8шт</t>
  </si>
  <si>
    <t>смена ламп (3шт) п-д2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</si>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</sst>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4</v>
      </c>
      <c r="K2" s="5" t="s">
        <v>133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0</v>
      </c>
      <c r="M6" s="50">
        <f>L6*114.3*1.202</f>
        <v>0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6.71</v>
      </c>
      <c r="M11" s="50">
        <f t="shared" si="0"/>
        <v>921.8775059999999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6</v>
      </c>
      <c r="M18" s="50">
        <f t="shared" si="0"/>
        <v>824.3315999999999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110</v>
      </c>
      <c r="J20" s="20"/>
      <c r="K20" s="27" t="s">
        <v>57</v>
      </c>
      <c r="L20" s="28">
        <f>SUM(L6:L19)</f>
        <v>17.27</v>
      </c>
      <c r="M20" s="34">
        <f>SUM(M6:M19)</f>
        <v>2372.701122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136</v>
      </c>
      <c r="L24" s="25">
        <f>0.03*7.1</f>
        <v>0.213</v>
      </c>
      <c r="M24" s="33">
        <f aca="true" t="shared" si="1" ref="M24:M34">L24*114.3*1.202*1.15</f>
        <v>33.65333757</v>
      </c>
    </row>
    <row r="25" spans="1:13" ht="12.75">
      <c r="A25" t="s">
        <v>114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115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116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0.213</v>
      </c>
      <c r="M35" s="34">
        <f>SUM(M24:M34)</f>
        <v>33.65333757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134</v>
      </c>
      <c r="L39" s="25" t="s">
        <v>135</v>
      </c>
      <c r="M39" s="25">
        <f>8*20.95</f>
        <v>167.6</v>
      </c>
    </row>
    <row r="40" spans="1:13" ht="12.75">
      <c r="A40" s="2" t="s">
        <v>6</v>
      </c>
      <c r="F40" s="11">
        <v>34232.61</v>
      </c>
      <c r="J40" s="20">
        <v>2</v>
      </c>
      <c r="K40" s="20" t="s">
        <v>137</v>
      </c>
      <c r="L40" s="25" t="s">
        <v>138</v>
      </c>
      <c r="M40" s="25">
        <f>3*13.3</f>
        <v>39.900000000000006</v>
      </c>
    </row>
    <row r="41" spans="1:13" ht="12.75">
      <c r="A41" t="s">
        <v>7</v>
      </c>
      <c r="F41" s="5">
        <v>26774.16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0.782124412950108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128</v>
      </c>
      <c r="F43" s="11">
        <f>1559.2+250+400</f>
        <v>2209.2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28983.36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(2000+266.66)*1.202</f>
        <v>2724.5253199999997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6771.65532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1.89</v>
      </c>
      <c r="E54" t="s">
        <v>14</v>
      </c>
      <c r="F54" s="11">
        <f>E33*D54</f>
        <v>4475.142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4475.142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207.5</v>
      </c>
    </row>
    <row r="58" spans="1:6" ht="12.75">
      <c r="A58" t="s">
        <v>19</v>
      </c>
      <c r="C58">
        <v>161163</v>
      </c>
      <c r="D58">
        <v>228935.4</v>
      </c>
      <c r="E58">
        <v>2367.8</v>
      </c>
      <c r="F58" s="36">
        <f>C58/D58*E58</f>
        <v>1666.8534066815357</v>
      </c>
    </row>
    <row r="59" spans="1:6" ht="12.75">
      <c r="A59" t="s">
        <v>20</v>
      </c>
      <c r="F59" s="36">
        <f>M20</f>
        <v>2372.701122</v>
      </c>
    </row>
    <row r="60" spans="1:6" ht="12.75">
      <c r="A60" t="s">
        <v>21</v>
      </c>
      <c r="F60" s="11">
        <f>M35</f>
        <v>33.65333757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207.5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0.44</v>
      </c>
      <c r="E65" t="s">
        <v>14</v>
      </c>
      <c r="F65" s="11">
        <f>B65*D65</f>
        <v>1041.832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5322.539866251536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0.25</v>
      </c>
      <c r="E70" s="7"/>
      <c r="F70" s="11">
        <f>B70*D70</f>
        <v>591.95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1.12</v>
      </c>
      <c r="F73" s="11">
        <f>B73*D73</f>
        <v>2651.9360000000006</v>
      </c>
    </row>
    <row r="74" spans="1:6" ht="12.75">
      <c r="A74" s="4" t="s">
        <v>29</v>
      </c>
      <c r="B74" s="1"/>
      <c r="F74" s="32">
        <f>F70+F73</f>
        <v>3243.8860000000004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1.82</v>
      </c>
      <c r="E77" t="s">
        <v>14</v>
      </c>
      <c r="F77" s="11">
        <f>B77*D77</f>
        <v>4309.396000000001</v>
      </c>
    </row>
    <row r="78" spans="1:6" ht="12.75">
      <c r="A78" s="4" t="s">
        <v>31</v>
      </c>
      <c r="B78" s="1"/>
      <c r="F78" s="32">
        <f>SUM(F77)</f>
        <v>4309.396000000001</v>
      </c>
    </row>
    <row r="79" spans="1:6" ht="12.75">
      <c r="A79" s="51" t="s">
        <v>80</v>
      </c>
      <c r="B79" s="52"/>
      <c r="C79" s="46"/>
      <c r="D79" s="48">
        <v>0</v>
      </c>
      <c r="E79" s="46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24122.619186251533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1399.111912802589</v>
      </c>
      <c r="I81" s="7"/>
    </row>
    <row r="82" spans="1:6" ht="15">
      <c r="A82" s="12" t="s">
        <v>34</v>
      </c>
      <c r="B82" s="12"/>
      <c r="C82" s="12"/>
      <c r="D82" s="12"/>
      <c r="E82" s="12"/>
      <c r="F82" s="35">
        <f>F80+F81</f>
        <v>25521.731099054123</v>
      </c>
    </row>
    <row r="83" spans="2:6" ht="12.75">
      <c r="B83" s="38" t="s">
        <v>67</v>
      </c>
      <c r="C83" s="39" t="s">
        <v>68</v>
      </c>
      <c r="D83" s="14" t="s">
        <v>69</v>
      </c>
      <c r="E83" s="14" t="s">
        <v>70</v>
      </c>
      <c r="F83" s="43" t="s">
        <v>131</v>
      </c>
    </row>
    <row r="84" spans="1:6" ht="12.75">
      <c r="A84" s="13"/>
      <c r="B84" s="40">
        <v>42826</v>
      </c>
      <c r="C84" s="41">
        <v>2549</v>
      </c>
      <c r="D84" s="42">
        <f>F44</f>
        <v>28983.36</v>
      </c>
      <c r="E84" s="42">
        <f>F82</f>
        <v>25521.731099054123</v>
      </c>
      <c r="F84" s="44">
        <f>C84+D84-E84</f>
        <v>6010.628900945878</v>
      </c>
    </row>
    <row r="86" spans="1:6" ht="13.5" thickBot="1">
      <c r="A86" t="s">
        <v>87</v>
      </c>
      <c r="C86" s="54">
        <v>42826</v>
      </c>
      <c r="D86" s="8" t="s">
        <v>88</v>
      </c>
      <c r="E86" s="54">
        <v>42855</v>
      </c>
      <c r="F86" t="s">
        <v>89</v>
      </c>
    </row>
    <row r="87" spans="1:7" ht="13.5" thickBot="1">
      <c r="A87" t="s">
        <v>90</v>
      </c>
      <c r="F87" s="56">
        <f>E84</f>
        <v>25521.731099054123</v>
      </c>
      <c r="G87" t="s">
        <v>14</v>
      </c>
    </row>
    <row r="88" ht="12.75">
      <c r="A88" t="s">
        <v>91</v>
      </c>
    </row>
    <row r="89" ht="12.75">
      <c r="A89" t="s">
        <v>92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2017-06-01T13:32:54Z</cp:lastPrinted>
  <dcterms:created xsi:type="dcterms:W3CDTF">2008-08-18T07:30:19Z</dcterms:created>
  <dcterms:modified xsi:type="dcterms:W3CDTF">2017-06-20T11:51:50Z</dcterms:modified>
  <cp:category/>
  <cp:version/>
  <cp:contentType/>
  <cp:contentStatus/>
</cp:coreProperties>
</file>