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<sst xmlns="http://schemas.openxmlformats.org/spreadsheetml/2006/main" count="168" uniqueCount="144">
  <si>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</si>
  <si>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</si>
  <si>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</si>
  <si>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</si>
  <si>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</si>
  <si>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</si>
  <si>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</si>
  <si>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</si>
  <si>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</si>
  <si>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</si>
  <si>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</si>
  <si>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</si>
  <si>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</si>
  <si>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</si>
  <si>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</si>
  <si>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</si>
  <si>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</si>
  <si>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</si>
  <si>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</si>
  <si>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</si>
  <si>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</si>
  <si>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</si>
  <si>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</si>
  <si>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</si>
  <si>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</si>
  <si>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</si>
  <si>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</si>
  <si>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</si>
  <si>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</si>
  <si>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</si>
  <si>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</si>
  <si>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</si>
  <si>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</si>
  <si>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</si>
  <si>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</si>
  <si>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</si>
  <si>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</si>
  <si>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</si>
  <si>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</si>
  <si>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</si>
  <si>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</si>
  <si>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</si>
  <si>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</si>
  <si>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</si>
  <si>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</si>
  <si>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</si>
  <si>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</si>
  <si>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</si>
  <si>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</si>
  <si>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</si>
  <si>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</si>
  <si>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</si>
  <si>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</si>
  <si>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</si>
  <si>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</si>
  <si>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</si>
  <si>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</si>
  <si>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</si>
  <si>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</si>
  <si>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</si>
  <si>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</si>
  <si>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</si>
  <si>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</si>
  <si>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</si>
  <si>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</si>
  <si>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</si>
  <si>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</si>
  <si>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</si>
  <si>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</si>
  <si>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</si>
  <si>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</si>
  <si>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</si>
  <si>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</si>
  <si>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</si>
  <si>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</si>
  <si>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</si>
  <si>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</si>
  <si>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</si>
  <si>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</si>
  <si>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</si>
  <si>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</si>
  <si>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</si>
  <si>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</si>
  <si>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</si>
  <si>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</si>
  <si>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</si>
  <si>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</si>
  <si>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</si>
  <si>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</si>
  <si>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</si>
  <si>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</si>
  <si>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</si>
  <si>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</si>
  <si>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</si>
  <si>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</si>
  <si>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</si>
  <si>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</si>
  <si>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</si>
  <si>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</si>
  <si>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</si>
  <si>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</si>
  <si>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</si>
  <si>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</si>
  <si>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</si>
  <si>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</si>
  <si>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</si>
  <si>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</si>
  <si>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</si>
  <si>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</si>
  <si>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</si>
  <si>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</si>
  <si>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</si>
  <si>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</si>
  <si>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</si>
  <si>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</si>
  <si>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</si>
  <si>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</si>
  <si>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</si>
  <si>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</si>
  <si>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</si>
  <si>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</si>
  <si>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</si>
  <si>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</si>
  <si>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</si>
  <si>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</si>
  <si>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</si>
  <si>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</si>
  <si>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</si>
  <si>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</si>
  <si>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2017 г.</t>
  </si>
  <si>
    <t>ост.на 01.06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</si>
  <si>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</si>
  <si>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</si>
  <si>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</si>
  <si>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</si>
  <si>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</si>
  <si>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смена вентиля д 15 (1шт) т.п.</t>
  </si>
  <si>
    <t>вентиль д 15</t>
  </si>
  <si>
    <t>1шт</t>
  </si>
  <si>
    <t xml:space="preserve">смена ламп (3шт) </t>
  </si>
  <si>
    <t>лампа</t>
  </si>
  <si>
    <t>3шт</t>
  </si>
  <si>
    <t>смена розетки (1шт)</t>
  </si>
  <si>
    <t>розетка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</si>
</sst>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4" sqref="M44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6</v>
      </c>
      <c r="K1" t="s">
        <v>67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134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511.085592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6.470000000000001</v>
      </c>
      <c r="M20" s="33">
        <f>SUM(M6:M19)</f>
        <v>888.904242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34">
        <f>0.81</f>
        <v>0.81</v>
      </c>
      <c r="M24" s="32">
        <f>L24*114.3*1.202*1.15</f>
        <v>127.97748089999997</v>
      </c>
    </row>
    <row r="25" spans="1:13" ht="12.75">
      <c r="A25" t="s">
        <v>107</v>
      </c>
      <c r="J25" s="20">
        <v>2</v>
      </c>
      <c r="K25" s="20" t="s">
        <v>139</v>
      </c>
      <c r="L25" s="34">
        <v>0.21</v>
      </c>
      <c r="M25" s="32">
        <f>L25*114.3*1.202*1.15</f>
        <v>33.1793469</v>
      </c>
    </row>
    <row r="26" spans="1:13" ht="12.75">
      <c r="A26" t="s">
        <v>108</v>
      </c>
      <c r="J26" s="20">
        <v>3</v>
      </c>
      <c r="K26" s="20" t="s">
        <v>142</v>
      </c>
      <c r="L26" s="48">
        <f>0.01*24.1</f>
        <v>0.24100000000000002</v>
      </c>
      <c r="M26" s="32">
        <f>L26*114.3*1.202*1.15</f>
        <v>38.07725049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34"/>
      <c r="M27" s="32">
        <f aca="true" t="shared" si="1" ref="M27:M37">L27*114.3*1.202*1.15</f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1.2610000000000001</v>
      </c>
      <c r="M38" s="33">
        <f>SUM(M24:M37)</f>
        <v>199.23407828999996</v>
      </c>
    </row>
    <row r="39" spans="1:11" ht="12.75">
      <c r="A39" s="2" t="s">
        <v>6</v>
      </c>
      <c r="F39" s="11">
        <f>53162.93+2687.08</f>
        <v>55850.01</v>
      </c>
      <c r="K39" s="1" t="s">
        <v>62</v>
      </c>
    </row>
    <row r="40" spans="1:13" ht="12.75">
      <c r="A40" t="s">
        <v>7</v>
      </c>
      <c r="F40" s="5">
        <f>54809.83+8.52</f>
        <v>54818.35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0.9815280247935496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137</v>
      </c>
      <c r="L42" s="25" t="s">
        <v>138</v>
      </c>
      <c r="M42" s="34">
        <v>228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55718.35</v>
      </c>
      <c r="J43" s="20">
        <v>2</v>
      </c>
      <c r="K43" s="20" t="s">
        <v>140</v>
      </c>
      <c r="L43" s="25" t="s">
        <v>141</v>
      </c>
      <c r="M43" s="25">
        <f>3*13.6</f>
        <v>40.8</v>
      </c>
    </row>
    <row r="44" spans="10:13" ht="12.75">
      <c r="J44" s="20">
        <v>3</v>
      </c>
      <c r="K44" s="20" t="s">
        <v>143</v>
      </c>
      <c r="L44" s="25" t="s">
        <v>138</v>
      </c>
      <c r="M44" s="34">
        <v>89.28</v>
      </c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4777.95</v>
      </c>
      <c r="J48" s="20">
        <v>7</v>
      </c>
      <c r="K48" s="20"/>
      <c r="L48" s="25"/>
      <c r="M48" s="25"/>
    </row>
    <row r="49" spans="1:13" ht="12.75">
      <c r="A49" s="6" t="s">
        <v>15</v>
      </c>
      <c r="F49" s="5">
        <f>(2400+100)*1.202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7782.95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1.92</v>
      </c>
      <c r="E53" t="s">
        <v>14</v>
      </c>
      <c r="F53" s="11">
        <f>E32*D53</f>
        <v>6653.951999999999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11">
        <f>B54*D54</f>
        <v>514.8000000000001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7168.7519999999995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161506</v>
      </c>
      <c r="D57">
        <v>228935.4</v>
      </c>
      <c r="E57">
        <v>3465.6</v>
      </c>
      <c r="F57" s="35">
        <f>C57/D57*E57</f>
        <v>2444.8608367251195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888.904242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199.23407828999996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0*600*1.202</f>
        <v>0</v>
      </c>
      <c r="J60" s="20"/>
      <c r="K60" s="20"/>
      <c r="L60" s="30" t="s">
        <v>65</v>
      </c>
      <c r="M60" s="33">
        <f>SUM(M42:M59)</f>
        <v>358.08000000000004</v>
      </c>
    </row>
    <row r="61" spans="1:6" ht="12.75">
      <c r="A61" t="s">
        <v>22</v>
      </c>
      <c r="F61" s="11">
        <f>M60</f>
        <v>358.08000000000004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0.35</v>
      </c>
      <c r="E64" t="s">
        <v>14</v>
      </c>
      <c r="F64" s="11">
        <f>B64*D64</f>
        <v>1212.9599999999998</v>
      </c>
    </row>
    <row r="65" spans="1:6" ht="12.75">
      <c r="A65" s="52" t="s">
        <v>75</v>
      </c>
      <c r="B65" s="52"/>
      <c r="C65" s="52"/>
      <c r="D65" s="53"/>
      <c r="E65" s="52"/>
      <c r="F65" s="53">
        <v>0</v>
      </c>
    </row>
    <row r="66" spans="1:6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5104.03915701512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</v>
      </c>
      <c r="E69" t="s">
        <v>14</v>
      </c>
      <c r="F69" s="11">
        <f>B69*D69</f>
        <v>693.12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1.2</v>
      </c>
      <c r="E72" t="s">
        <v>14</v>
      </c>
      <c r="F72" s="11">
        <f>B72*D72</f>
        <v>4158.719999999999</v>
      </c>
    </row>
    <row r="73" spans="1:6" ht="12.75">
      <c r="A73" s="4" t="s">
        <v>29</v>
      </c>
      <c r="F73" s="31">
        <f>F69+F72</f>
        <v>4851.839999999999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1.95</v>
      </c>
      <c r="E76" t="s">
        <v>14</v>
      </c>
      <c r="F76" s="11">
        <f>B76*D76</f>
        <v>6757.92</v>
      </c>
    </row>
    <row r="77" spans="1:6" ht="12.75">
      <c r="A77" s="4" t="s">
        <v>32</v>
      </c>
      <c r="F77" s="31">
        <f>SUM(F76)</f>
        <v>6757.92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31665.50115701512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1836.5990671068766</v>
      </c>
    </row>
    <row r="81" spans="1:6" ht="12.75">
      <c r="A81" s="1"/>
      <c r="B81" s="37" t="s">
        <v>131</v>
      </c>
      <c r="C81" s="37"/>
      <c r="D81" s="1"/>
      <c r="E81" s="58"/>
      <c r="F81" s="59">
        <v>2518.75</v>
      </c>
    </row>
    <row r="82" spans="1:6" ht="12.75">
      <c r="A82" s="1"/>
      <c r="B82" s="37" t="s">
        <v>132</v>
      </c>
      <c r="C82" s="37"/>
      <c r="D82" s="1"/>
      <c r="E82" s="58"/>
      <c r="F82" s="59">
        <v>520.4</v>
      </c>
    </row>
    <row r="83" spans="1:6" ht="12.75">
      <c r="A83" s="1"/>
      <c r="B83" s="37" t="s">
        <v>133</v>
      </c>
      <c r="C83" s="37"/>
      <c r="D83" s="1"/>
      <c r="E83" s="58"/>
      <c r="F83" s="59">
        <v>3329.17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39870.420224122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42" t="s">
        <v>130</v>
      </c>
    </row>
    <row r="86" spans="1:6" ht="12.75">
      <c r="A86" s="13"/>
      <c r="B86" s="40">
        <v>42856</v>
      </c>
      <c r="C86" s="41">
        <v>-122275</v>
      </c>
      <c r="D86" s="43">
        <f>F43</f>
        <v>55718.35</v>
      </c>
      <c r="E86" s="43">
        <f>F84</f>
        <v>39870.420224122</v>
      </c>
      <c r="F86" s="44">
        <f>C86+D86-E86</f>
        <v>-106427.070224122</v>
      </c>
    </row>
    <row r="88" spans="1:6" ht="13.5" thickBot="1">
      <c r="A88" t="s">
        <v>112</v>
      </c>
      <c r="C88" s="55">
        <v>42856</v>
      </c>
      <c r="D88" s="8" t="s">
        <v>113</v>
      </c>
      <c r="E88" s="55">
        <v>42886</v>
      </c>
      <c r="F88" t="s">
        <v>114</v>
      </c>
    </row>
    <row r="89" spans="1:7" ht="13.5" thickBot="1">
      <c r="A89" t="s">
        <v>115</v>
      </c>
      <c r="F89" s="56">
        <f>E86</f>
        <v>39870.420224122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2017-08-21T12:53:59Z</cp:lastPrinted>
  <dcterms:created xsi:type="dcterms:W3CDTF">2008-08-18T07:30:19Z</dcterms:created>
  <dcterms:modified xsi:type="dcterms:W3CDTF">2017-09-12T06:20:17Z</dcterms:modified>
  <cp:category/>
  <cp:version/>
  <cp:contentType/>
  <cp:contentStatus/>
</cp:coreProperties>
</file>