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<sst xmlns="http://schemas.openxmlformats.org/spreadsheetml/2006/main" count="164" uniqueCount="141">
  <si>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</si>
  <si>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</si>
  <si>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</si>
  <si>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</si>
  <si>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</si>
  <si>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</si>
  <si>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</si>
  <si>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</si>
  <si>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</si>
  <si>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</si>
  <si>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</si>
  <si>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</si>
  <si>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</si>
  <si>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</si>
  <si>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</si>
  <si>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</si>
  <si>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</si>
  <si>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</si>
  <si>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</si>
  <si>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</si>
  <si>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</si>
  <si>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</si>
  <si>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</si>
  <si>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</si>
  <si>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</si>
  <si>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</si>
  <si>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</si>
  <si>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</si>
  <si>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</si>
  <si>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</si>
  <si>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</si>
  <si>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</si>
  <si>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</si>
  <si>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</si>
  <si>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</si>
  <si>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</si>
  <si>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</si>
  <si>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</si>
  <si>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</si>
  <si>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</si>
  <si>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</si>
  <si>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</si>
  <si>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</si>
  <si>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</si>
  <si>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</si>
  <si>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</si>
  <si>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</si>
  <si>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</si>
  <si>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</si>
  <si>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</si>
  <si>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</si>
  <si>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</si>
  <si>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</si>
  <si>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</si>
  <si>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</si>
  <si>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</si>
  <si>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</si>
  <si>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</si>
  <si>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</si>
  <si>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</si>
  <si>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</si>
  <si>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</si>
  <si>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</si>
  <si>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</si>
  <si>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</si>
  <si>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</si>
  <si>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</si>
  <si>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</si>
  <si>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</si>
  <si>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</si>
  <si>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</si>
  <si>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</si>
  <si>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</si>
  <si>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</si>
  <si>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</si>
  <si>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</si>
  <si>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</si>
  <si>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</si>
  <si>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</si>
  <si>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</si>
  <si>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</si>
  <si>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</si>
  <si>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</si>
  <si>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</si>
  <si>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</si>
  <si>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</si>
  <si>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</si>
  <si>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</si>
  <si>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</si>
  <si>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</si>
  <si>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</si>
  <si>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</si>
  <si>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</si>
  <si>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</si>
  <si>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</si>
  <si>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</si>
  <si>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</si>
  <si>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</si>
  <si>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</si>
  <si>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</si>
  <si>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</si>
  <si>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</si>
  <si>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</si>
  <si>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</si>
  <si>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</si>
  <si>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</si>
  <si>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</si>
  <si>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</si>
  <si>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</si>
  <si>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</si>
  <si>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</si>
  <si>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</si>
  <si>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</si>
  <si>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</si>
  <si>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</si>
  <si>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</si>
  <si>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</si>
  <si>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</si>
  <si>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</si>
  <si>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</si>
  <si>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</si>
  <si>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</si>
  <si>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</si>
  <si>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</si>
  <si>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</si>
  <si>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</si>
  <si>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</si>
  <si>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</si>
  <si>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</si>
  <si>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января</t>
  </si>
  <si>
    <t>2017 г.</t>
  </si>
  <si>
    <t>за  январь 2017 г.</t>
  </si>
  <si>
    <t>ост.на 01.02</t>
  </si>
  <si>
    <t>смена труб д 20 м/пл (8мп) под кв.62 т.п.</t>
  </si>
  <si>
    <t>труба д 20 м/пл</t>
  </si>
  <si>
    <t>8мп</t>
  </si>
  <si>
    <t>цанга</t>
  </si>
  <si>
    <t>2шт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</si>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</sst>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129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506.963934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10.120000000000001</v>
      </c>
      <c r="M20" s="33">
        <f>SUM(M6:M19)</f>
        <v>1390.372632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133</v>
      </c>
      <c r="L24" s="46">
        <f>0.08*155</f>
        <v>12.4</v>
      </c>
      <c r="M24" s="32">
        <f>L24*114.3*1.202*1.15</f>
        <v>1959.1614359999996</v>
      </c>
    </row>
    <row r="25" spans="1:13" ht="12.75">
      <c r="A25" t="s">
        <v>106</v>
      </c>
      <c r="J25" s="20">
        <v>2</v>
      </c>
      <c r="K25" s="20" t="s">
        <v>138</v>
      </c>
      <c r="L25" s="56">
        <f>0.06*7.1</f>
        <v>0.426</v>
      </c>
      <c r="M25" s="32">
        <f>L25*114.3*1.202*1.15</f>
        <v>67.30667514</v>
      </c>
    </row>
    <row r="26" spans="1:13" ht="12.75">
      <c r="A26" t="s">
        <v>107</v>
      </c>
      <c r="J26" s="20">
        <v>3</v>
      </c>
      <c r="K26" s="41"/>
      <c r="L26" s="56"/>
      <c r="M26" s="32">
        <f>L26*114.3*1.202*1.15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12.826</v>
      </c>
      <c r="M39" s="33">
        <f>SUM(M24:M38)</f>
        <v>2026.4681111399996</v>
      </c>
    </row>
    <row r="40" spans="1:11" ht="12.75">
      <c r="A40" s="2" t="s">
        <v>6</v>
      </c>
      <c r="F40" s="11">
        <v>52952.19</v>
      </c>
      <c r="K40" s="1" t="s">
        <v>61</v>
      </c>
    </row>
    <row r="41" spans="1:13" ht="12.75">
      <c r="A41" t="s">
        <v>7</v>
      </c>
      <c r="F41" s="5">
        <v>36129.53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0.6823047356492715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134</v>
      </c>
      <c r="L43" s="25" t="s">
        <v>135</v>
      </c>
      <c r="M43" s="25">
        <f>8*100</f>
        <v>800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37429.53</v>
      </c>
      <c r="J44" s="20">
        <v>2</v>
      </c>
      <c r="K44" s="20" t="s">
        <v>136</v>
      </c>
      <c r="L44" s="25" t="s">
        <v>137</v>
      </c>
      <c r="M44" s="25">
        <f>2*161.84</f>
        <v>323.68</v>
      </c>
    </row>
    <row r="45" spans="10:13" ht="12.75">
      <c r="J45" s="20">
        <v>3</v>
      </c>
      <c r="K45" s="20" t="s">
        <v>139</v>
      </c>
      <c r="L45" s="25" t="s">
        <v>140</v>
      </c>
      <c r="M45" s="25">
        <f>6*13.3</f>
        <v>79.80000000000001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(2400+136.66)*1.202</f>
        <v>3049.0653199999997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8830.68532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1.98</v>
      </c>
      <c r="E54" s="13" t="s">
        <v>14</v>
      </c>
      <c r="F54" s="11">
        <f>E33*D54</f>
        <v>6866.64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6866.64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165278</v>
      </c>
      <c r="D58">
        <v>228935.4</v>
      </c>
      <c r="E58">
        <v>3468</v>
      </c>
      <c r="F58" s="34">
        <f>C58/D58*E58</f>
        <v>2503.693635846619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1390.372632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2026.4681111399996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1203.48</v>
      </c>
    </row>
    <row r="62" spans="1:6" ht="12.75">
      <c r="A62" t="s">
        <v>22</v>
      </c>
      <c r="F62" s="11">
        <f>M61</f>
        <v>1203.48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0.26</v>
      </c>
      <c r="E65" t="s">
        <v>14</v>
      </c>
      <c r="F65" s="11">
        <f>B65*D65</f>
        <v>901.6800000000001</v>
      </c>
    </row>
    <row r="66" spans="1:6" ht="12.75">
      <c r="A66" t="s">
        <v>83</v>
      </c>
      <c r="D66" s="11">
        <v>0</v>
      </c>
      <c r="F66" s="11">
        <f>D66*E33</f>
        <v>0</v>
      </c>
    </row>
    <row r="67" spans="1:6" ht="12.75">
      <c r="A67" s="54" t="s">
        <v>128</v>
      </c>
      <c r="B67" s="54"/>
      <c r="C67" s="54"/>
      <c r="D67" s="55"/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8025.694378986618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0.23</v>
      </c>
      <c r="E70" t="s">
        <v>14</v>
      </c>
      <c r="F70" s="11">
        <f>B70*D70</f>
        <v>797.64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1.03</v>
      </c>
      <c r="E73" t="s">
        <v>14</v>
      </c>
      <c r="F73" s="11">
        <f>B73*D73</f>
        <v>3572.04</v>
      </c>
    </row>
    <row r="74" spans="1:6" ht="12.75">
      <c r="A74" s="4" t="s">
        <v>29</v>
      </c>
      <c r="F74" s="31">
        <f>F70+F73</f>
        <v>4369.68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1.8</v>
      </c>
      <c r="E77" t="s">
        <v>14</v>
      </c>
      <c r="F77" s="11">
        <f>B77*D77</f>
        <v>6242.400000000001</v>
      </c>
    </row>
    <row r="78" spans="1:6" ht="12.75">
      <c r="A78" s="4" t="s">
        <v>31</v>
      </c>
      <c r="F78" s="8">
        <f>SUM(F77)</f>
        <v>6242.400000000001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34335.09969898662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1991.4357825412237</v>
      </c>
    </row>
    <row r="82" spans="1:9" ht="15">
      <c r="A82" s="12" t="s">
        <v>34</v>
      </c>
      <c r="B82" s="12"/>
      <c r="C82" s="12"/>
      <c r="D82" s="12"/>
      <c r="E82" s="12"/>
      <c r="F82" s="42">
        <f>F80+F81</f>
        <v>36326.53548152784</v>
      </c>
      <c r="I82" s="7"/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42736</v>
      </c>
      <c r="C84" s="39">
        <v>-425431</v>
      </c>
      <c r="D84" s="43">
        <f>F44</f>
        <v>37429.53</v>
      </c>
      <c r="E84" s="43">
        <f>F82</f>
        <v>36326.53548152784</v>
      </c>
      <c r="F84" s="44">
        <f>C84+D84-E84</f>
        <v>-424328.0054815278</v>
      </c>
    </row>
    <row r="86" spans="1:6" ht="13.5" thickBot="1">
      <c r="A86" t="s">
        <v>111</v>
      </c>
      <c r="C86" s="52">
        <v>42705</v>
      </c>
      <c r="D86" s="8" t="s">
        <v>112</v>
      </c>
      <c r="E86" s="52">
        <v>42735</v>
      </c>
      <c r="F86" t="s">
        <v>113</v>
      </c>
    </row>
    <row r="87" spans="1:7" ht="13.5" thickBot="1">
      <c r="A87" t="s">
        <v>114</v>
      </c>
      <c r="F87" s="53">
        <f>E84</f>
        <v>36326.53548152784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3" ht="12.75">
      <c r="A103" t="s">
        <v>125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2017-05-17T19:25:25Z</cp:lastPrinted>
  <dcterms:created xsi:type="dcterms:W3CDTF">2008-08-18T07:30:19Z</dcterms:created>
  <dcterms:modified xsi:type="dcterms:W3CDTF">2017-05-17T19:25:26Z</dcterms:modified>
  <cp:category/>
  <cp:version/>
  <cp:contentType/>
  <cp:contentStatus/>
</cp:coreProperties>
</file>