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<sst xmlns="http://schemas.openxmlformats.org/spreadsheetml/2006/main" count="160" uniqueCount="137">
  <si>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</si>
  <si>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</si>
  <si>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</si>
  <si>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</si>
  <si>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</si>
  <si>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</si>
  <si>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</si>
  <si>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</si>
  <si>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</si>
  <si>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</si>
  <si>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</si>
  <si>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</si>
  <si>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</si>
  <si>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</si>
  <si>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</si>
  <si>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</si>
  <si>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</si>
  <si>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</si>
  <si>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</si>
  <si>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</si>
  <si>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</si>
  <si>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</si>
  <si>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</si>
  <si>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</si>
  <si>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</si>
  <si>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</si>
  <si>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</si>
  <si>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</si>
  <si>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</si>
  <si>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</si>
  <si>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</si>
  <si>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</si>
  <si>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</si>
  <si>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</si>
  <si>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</si>
  <si>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</si>
  <si>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</si>
  <si>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</si>
  <si>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</si>
  <si>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</si>
  <si>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</si>
  <si>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</si>
  <si>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</si>
  <si>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</si>
  <si>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</si>
  <si>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</si>
  <si>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</si>
  <si>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</si>
  <si>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</si>
  <si>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</si>
  <si>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</si>
  <si>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</si>
  <si>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</si>
  <si>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</si>
  <si>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</si>
  <si>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</si>
  <si>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</si>
  <si>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</si>
  <si>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</si>
  <si>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</si>
  <si>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</si>
  <si>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</si>
  <si>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</si>
  <si>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</si>
  <si>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</si>
  <si>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</si>
  <si>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</si>
  <si>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</si>
  <si>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</si>
  <si>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</si>
  <si>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</si>
  <si>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</si>
  <si>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</si>
  <si>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</si>
  <si>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</si>
  <si>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</si>
  <si>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</si>
  <si>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</si>
  <si>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</si>
  <si>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</si>
  <si>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</si>
  <si>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</si>
  <si>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</si>
  <si>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</si>
  <si>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</si>
  <si>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</si>
  <si>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</si>
  <si>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</si>
  <si>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</si>
  <si>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</si>
  <si>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</si>
  <si>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</si>
  <si>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</si>
  <si>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</si>
  <si>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</si>
  <si>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</si>
  <si>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</si>
  <si>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</si>
  <si>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</si>
  <si>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</si>
  <si>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</si>
  <si>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</si>
  <si>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</si>
  <si>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</si>
  <si>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</si>
  <si>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</si>
  <si>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</si>
  <si>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</si>
  <si>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</si>
  <si>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</si>
  <si>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</si>
  <si>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</si>
  <si>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</si>
  <si>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</si>
  <si>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</si>
  <si>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</si>
  <si>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</si>
  <si>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</si>
  <si>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</si>
  <si>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</si>
  <si>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</si>
  <si>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</si>
  <si>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</si>
  <si>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</si>
  <si>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</si>
  <si>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</si>
  <si>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</si>
  <si>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</si>
  <si>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</si>
  <si>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</si>
  <si>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</si>
  <si>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</si>
  <si>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</si>
  <si>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</si>
  <si>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</si>
  <si>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</si>
  <si>
    <t>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</si>
</sst>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L6" sqref="L6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9</v>
      </c>
      <c r="K2" s="5" t="s">
        <v>134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129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2.71</v>
      </c>
      <c r="M6" s="46">
        <f>L6*114.3*1.202</f>
        <v>372.323106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136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4.05</v>
      </c>
      <c r="M17" s="46">
        <f t="shared" si="0"/>
        <v>556.42383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7.26</v>
      </c>
      <c r="M20" s="34">
        <f>SUM(M6:M19)</f>
        <v>997.441236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25"/>
      <c r="M24" s="33">
        <f aca="true" t="shared" si="1" ref="M24:M31">L24*114.3*1.202*1.15</f>
        <v>0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</v>
      </c>
      <c r="M32" s="34">
        <f>SUM(M24:M31)</f>
        <v>0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/>
      <c r="L36" s="23"/>
      <c r="M36" s="23"/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f>22866.65+-530.23</f>
        <v>22336.420000000002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f>22937.25</f>
        <v>22937.25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1.0268991181218834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23187.25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5"/>
      <c r="L49" s="25"/>
      <c r="M49" s="25"/>
    </row>
    <row r="50" spans="1:13" ht="12.75">
      <c r="A50" s="6" t="s">
        <v>79</v>
      </c>
      <c r="F50" s="5">
        <f>(800+100)*1.202</f>
        <v>1081.8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6863.42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1.92</v>
      </c>
      <c r="E54" t="s">
        <v>14</v>
      </c>
      <c r="F54" s="11">
        <f>E33*D54</f>
        <v>3021.312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0</v>
      </c>
    </row>
    <row r="56" spans="1:6" ht="12.75">
      <c r="A56" s="4" t="s">
        <v>16</v>
      </c>
      <c r="B56" s="10"/>
      <c r="C56" s="10"/>
      <c r="F56" s="32">
        <f>SUM(F54:F55)</f>
        <v>3021.312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161506</v>
      </c>
      <c r="D58">
        <v>228935.4</v>
      </c>
      <c r="E58">
        <v>1537.6</v>
      </c>
      <c r="F58" s="35">
        <f>C58/D58*E58</f>
        <v>1084.7235752967867</v>
      </c>
    </row>
    <row r="59" spans="1:6" ht="12.75">
      <c r="A59" t="s">
        <v>19</v>
      </c>
      <c r="F59" s="35">
        <f>M20</f>
        <v>997.441236</v>
      </c>
    </row>
    <row r="60" spans="1:6" ht="12.75">
      <c r="A60" t="s">
        <v>20</v>
      </c>
      <c r="F60" s="11">
        <f>M32</f>
        <v>0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0.23</v>
      </c>
      <c r="E65" t="s">
        <v>14</v>
      </c>
      <c r="F65" s="11">
        <f>B65*D65</f>
        <v>361.928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2444.0928112967867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0.21</v>
      </c>
      <c r="E70" t="s">
        <v>14</v>
      </c>
      <c r="F70" s="11">
        <f>B70*D70</f>
        <v>330.45599999999996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1.01</v>
      </c>
      <c r="E73" t="s">
        <v>14</v>
      </c>
      <c r="F73" s="11">
        <f>B73*D73</f>
        <v>1589.336</v>
      </c>
    </row>
    <row r="74" spans="1:6" ht="12.75">
      <c r="A74" s="4" t="s">
        <v>28</v>
      </c>
      <c r="F74" s="32">
        <f>F70+F73</f>
        <v>1919.792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2.4</v>
      </c>
      <c r="E77" t="s">
        <v>14</v>
      </c>
      <c r="F77" s="11">
        <f>B77*D77</f>
        <v>3776.6399999999994</v>
      </c>
    </row>
    <row r="78" spans="1:6" ht="12.75">
      <c r="A78" s="4" t="s">
        <v>31</v>
      </c>
      <c r="F78" s="32">
        <f>SUM(F77)</f>
        <v>3776.6399999999994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8" ht="12.75">
      <c r="A80" s="1" t="s">
        <v>32</v>
      </c>
      <c r="B80" s="1"/>
      <c r="F80" s="32">
        <f>F52+F56+F68+F74+F78+F79</f>
        <v>18025.256811296786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1045.4648950552134</v>
      </c>
      <c r="G81" s="7"/>
      <c r="H81" s="7"/>
      <c r="I81" s="7"/>
    </row>
    <row r="82" spans="1:9" ht="12.75">
      <c r="A82" s="1"/>
      <c r="B82" s="36" t="s">
        <v>130</v>
      </c>
      <c r="C82" s="36"/>
      <c r="D82" s="1"/>
      <c r="E82" s="58"/>
      <c r="F82" s="59">
        <v>951.08</v>
      </c>
      <c r="G82" s="7"/>
      <c r="H82" s="7"/>
      <c r="I82" s="7"/>
    </row>
    <row r="83" spans="1:9" ht="12.75">
      <c r="A83" s="1"/>
      <c r="B83" s="36" t="s">
        <v>131</v>
      </c>
      <c r="C83" s="36"/>
      <c r="D83" s="1"/>
      <c r="E83" s="58"/>
      <c r="F83" s="59">
        <v>188.75</v>
      </c>
      <c r="G83" s="7"/>
      <c r="H83" s="7"/>
      <c r="I83" s="7"/>
    </row>
    <row r="84" spans="1:9" ht="12.75">
      <c r="A84" s="1"/>
      <c r="B84" s="36" t="s">
        <v>132</v>
      </c>
      <c r="C84" s="36"/>
      <c r="D84" s="1"/>
      <c r="E84" s="58"/>
      <c r="F84" s="59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20210.551706352002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135</v>
      </c>
    </row>
    <row r="87" spans="1:6" ht="12.75">
      <c r="A87" s="13"/>
      <c r="B87" s="39">
        <v>42979</v>
      </c>
      <c r="C87" s="40">
        <v>-306949</v>
      </c>
      <c r="D87" s="42">
        <f>F44</f>
        <v>23187.25</v>
      </c>
      <c r="E87" s="42">
        <f>F85</f>
        <v>20210.551706352002</v>
      </c>
      <c r="F87" s="43">
        <f>C87+D87-E87</f>
        <v>-303972.301706352</v>
      </c>
    </row>
    <row r="89" spans="1:6" ht="13.5" thickBot="1">
      <c r="A89" t="s">
        <v>111</v>
      </c>
      <c r="C89" s="55">
        <v>42979</v>
      </c>
      <c r="D89" s="8" t="s">
        <v>112</v>
      </c>
      <c r="E89" s="55">
        <v>43038</v>
      </c>
      <c r="F89" t="s">
        <v>113</v>
      </c>
    </row>
    <row r="90" spans="1:7" ht="13.5" thickBot="1">
      <c r="A90" t="s">
        <v>114</v>
      </c>
      <c r="F90" s="56">
        <f>E87</f>
        <v>20210.551706352002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2017-08-21T12:50:36Z</cp:lastPrinted>
  <dcterms:created xsi:type="dcterms:W3CDTF">2008-08-18T07:30:19Z</dcterms:created>
  <dcterms:modified xsi:type="dcterms:W3CDTF">2017-11-29T08:57:33Z</dcterms:modified>
  <cp:category/>
  <cp:version/>
  <cp:contentType/>
  <cp:contentStatus/>
</cp:coreProperties>
</file>