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<sst xmlns="http://schemas.openxmlformats.org/spreadsheetml/2006/main" count="163" uniqueCount="141">
  <si>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</si>
  <si>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</si>
  <si>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</si>
  <si>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</si>
  <si>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</si>
  <si>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</si>
  <si>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</si>
  <si>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</si>
  <si>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</si>
  <si>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</si>
  <si>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</si>
  <si>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</si>
  <si>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</si>
  <si>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</si>
  <si>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</si>
  <si>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</si>
  <si>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</si>
  <si>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</si>
  <si>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</si>
  <si>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</si>
  <si>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</si>
  <si>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</si>
  <si>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</si>
  <si>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</si>
  <si>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</si>
  <si>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</si>
  <si>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</si>
  <si>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</si>
  <si>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</si>
  <si>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</si>
  <si>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</si>
  <si>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</si>
  <si>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</si>
  <si>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</si>
  <si>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</si>
  <si>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</si>
  <si>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</si>
  <si>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</si>
  <si>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</si>
  <si>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</si>
  <si>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</si>
  <si>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</si>
  <si>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</si>
  <si>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</si>
  <si>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</si>
  <si>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</si>
  <si>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</si>
  <si>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</si>
  <si>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</si>
  <si>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</si>
  <si>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</si>
  <si>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</si>
  <si>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</si>
  <si>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</si>
  <si>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</si>
  <si>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</si>
  <si>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</si>
  <si>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</si>
  <si>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</si>
  <si>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</si>
  <si>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</si>
  <si>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</si>
  <si>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</si>
  <si>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</si>
  <si>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</si>
  <si>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</si>
  <si>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</si>
  <si>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</si>
  <si>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</si>
  <si>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</si>
  <si>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</si>
  <si>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</si>
  <si>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</si>
  <si>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</si>
  <si>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</si>
  <si>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</si>
  <si>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</si>
  <si>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</si>
  <si>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</si>
  <si>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</si>
  <si>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</si>
  <si>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</si>
  <si>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</si>
  <si>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</si>
  <si>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</si>
  <si>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</si>
  <si>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</si>
  <si>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</si>
  <si>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</si>
  <si>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</si>
  <si>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</si>
  <si>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</si>
  <si>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</si>
  <si>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</si>
  <si>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</si>
  <si>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</si>
  <si>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</si>
  <si>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</si>
  <si>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</si>
  <si>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</si>
  <si>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</si>
  <si>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</si>
  <si>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</si>
  <si>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</si>
  <si>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</si>
  <si>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</si>
  <si>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</si>
  <si>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</si>
  <si>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</si>
  <si>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</si>
  <si>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</si>
  <si>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</si>
  <si>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</si>
  <si>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</si>
  <si>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</si>
  <si>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</si>
  <si>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</si>
  <si>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</si>
  <si>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</si>
  <si>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</si>
  <si>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</si>
  <si>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</si>
  <si>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</si>
  <si>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</si>
  <si>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</si>
  <si>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</si>
  <si>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</si>
  <si>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</si>
  <si>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</si>
  <si>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</si>
  <si>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</si>
  <si>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</si>
  <si>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</si>
  <si>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</si>
  <si>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</si>
  <si>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</si>
  <si>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</si>
  <si>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</si>
  <si>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смена ламп (5шт) п-д2,3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</si>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</sst>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5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2.86</v>
      </c>
      <c r="M6" s="50">
        <f>L6*114.3*1.202</f>
        <v>392.93139599999995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6.71</v>
      </c>
      <c r="M11" s="50">
        <f t="shared" si="0"/>
        <v>921.8775059999999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6.52</v>
      </c>
      <c r="M14" s="50">
        <f t="shared" si="0"/>
        <v>895.7736719999998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20.65</v>
      </c>
      <c r="M20" s="34">
        <f>SUM(M6:M19)</f>
        <v>2837.0745899999997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138</v>
      </c>
      <c r="L24" s="25">
        <f>0.05*7.1</f>
        <v>0.355</v>
      </c>
      <c r="M24" s="33">
        <f aca="true" t="shared" si="1" ref="M24:M34">L24*114.3*1.202*1.15</f>
        <v>56.08889594999999</v>
      </c>
    </row>
    <row r="25" spans="1:13" ht="12.75">
      <c r="A25" t="s">
        <v>114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0.355</v>
      </c>
      <c r="M35" s="34">
        <f>SUM(M24:M34)</f>
        <v>56.08889594999999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5*13.8</f>
        <v>69</v>
      </c>
    </row>
    <row r="40" spans="1:13" ht="12.75">
      <c r="A40" s="2" t="s">
        <v>6</v>
      </c>
      <c r="F40" s="11">
        <f>33404.05+924.71+323.18+530.09</f>
        <v>35182.03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f>36570.06+5.28+3.44</f>
        <v>36578.78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1.0397006653680871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38787.979999999996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4546.176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0.1</v>
      </c>
      <c r="E55" t="s">
        <v>14</v>
      </c>
      <c r="F55" s="11">
        <f>B55*D55</f>
        <v>74.46000000000001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4620.636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69</v>
      </c>
    </row>
    <row r="58" spans="1:6" ht="12.75">
      <c r="A58" t="s">
        <v>19</v>
      </c>
      <c r="C58">
        <v>166307</v>
      </c>
      <c r="D58">
        <v>228935.4</v>
      </c>
      <c r="E58">
        <v>2367.8</v>
      </c>
      <c r="F58" s="36">
        <f>C58/D58*E58</f>
        <v>1720.0560271587533</v>
      </c>
    </row>
    <row r="59" spans="1:6" ht="12.75">
      <c r="A59" t="s">
        <v>20</v>
      </c>
      <c r="F59" s="36">
        <f>M20</f>
        <v>2837.0745899999997</v>
      </c>
    </row>
    <row r="60" spans="1:6" ht="12.75">
      <c r="A60" t="s">
        <v>21</v>
      </c>
      <c r="F60" s="11">
        <f>M35</f>
        <v>56.08889594999999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69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0.49</v>
      </c>
      <c r="E65" t="s">
        <v>14</v>
      </c>
      <c r="F65" s="11">
        <f>B65*D65</f>
        <v>1160.222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5842.441513108753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0.23</v>
      </c>
      <c r="E70" s="7"/>
      <c r="F70" s="11">
        <f>B70*D70</f>
        <v>544.594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1.17</v>
      </c>
      <c r="F73" s="11">
        <f>B73*D73</f>
        <v>2770.326</v>
      </c>
    </row>
    <row r="74" spans="1:6" ht="12.75">
      <c r="A74" s="4" t="s">
        <v>29</v>
      </c>
      <c r="B74" s="1"/>
      <c r="F74" s="32">
        <f>F70+F73</f>
        <v>3314.92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2.23</v>
      </c>
      <c r="E77" t="s">
        <v>14</v>
      </c>
      <c r="F77" s="11">
        <f>B77*D77</f>
        <v>5280.194</v>
      </c>
    </row>
    <row r="78" spans="1:6" ht="12.75">
      <c r="A78" s="4" t="s">
        <v>31</v>
      </c>
      <c r="B78" s="1"/>
      <c r="F78" s="32">
        <f>SUM(F77)</f>
        <v>5280.194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25829.846833108753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1498.1311163203077</v>
      </c>
      <c r="I81" s="7"/>
    </row>
    <row r="82" spans="1:9" ht="12.75">
      <c r="A82" s="1"/>
      <c r="B82" s="37" t="s">
        <v>134</v>
      </c>
      <c r="C82" s="49"/>
      <c r="D82" s="1"/>
      <c r="E82" s="59" t="s">
        <v>135</v>
      </c>
      <c r="F82" s="60">
        <f>(2201.7*4)+1491.48</f>
        <v>10298.279999999999</v>
      </c>
      <c r="I82" s="7"/>
    </row>
    <row r="83" spans="1:9" ht="12.75">
      <c r="A83" s="1"/>
      <c r="B83" s="37" t="s">
        <v>136</v>
      </c>
      <c r="C83" s="49"/>
      <c r="D83" s="1"/>
      <c r="E83" s="59" t="s">
        <v>135</v>
      </c>
      <c r="F83" s="60">
        <f>(378.79*4)+260.45</f>
        <v>1775.6100000000001</v>
      </c>
      <c r="I83" s="7"/>
    </row>
    <row r="84" spans="1:9" ht="12.75">
      <c r="A84" s="1"/>
      <c r="B84" s="37" t="s">
        <v>137</v>
      </c>
      <c r="C84" s="49"/>
      <c r="D84" s="1"/>
      <c r="E84" s="59" t="s">
        <v>135</v>
      </c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39401.867949429055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133</v>
      </c>
    </row>
    <row r="87" spans="1:6" ht="12.75">
      <c r="A87" s="13"/>
      <c r="B87" s="40">
        <v>42856</v>
      </c>
      <c r="C87" s="41">
        <v>6011</v>
      </c>
      <c r="D87" s="42">
        <f>F44</f>
        <v>38787.979999999996</v>
      </c>
      <c r="E87" s="42">
        <f>F85</f>
        <v>39401.867949429055</v>
      </c>
      <c r="F87" s="44">
        <f>C87+D87-E87</f>
        <v>5397.1120505709405</v>
      </c>
    </row>
    <row r="89" spans="1:6" ht="13.5" thickBot="1">
      <c r="A89" t="s">
        <v>87</v>
      </c>
      <c r="C89" s="54">
        <v>42856</v>
      </c>
      <c r="D89" s="8" t="s">
        <v>88</v>
      </c>
      <c r="E89" s="54">
        <v>42886</v>
      </c>
      <c r="F89" t="s">
        <v>89</v>
      </c>
    </row>
    <row r="90" spans="1:7" ht="13.5" thickBot="1">
      <c r="A90" t="s">
        <v>90</v>
      </c>
      <c r="F90" s="56">
        <f>E87</f>
        <v>39401.867949429055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2017-08-21T12:41:06Z</cp:lastPrinted>
  <dcterms:created xsi:type="dcterms:W3CDTF">2008-08-18T07:30:19Z</dcterms:created>
  <dcterms:modified xsi:type="dcterms:W3CDTF">2017-08-21T12:41:18Z</dcterms:modified>
  <cp:category/>
  <cp:version/>
  <cp:contentType/>
  <cp:contentStatus/>
</cp:coreProperties>
</file>