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<sst xmlns="http://schemas.openxmlformats.org/spreadsheetml/2006/main" count="170" uniqueCount="148">
  <si>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</si>
  <si>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</si>
  <si>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</si>
  <si>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</si>
  <si>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</si>
  <si>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</si>
  <si>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</si>
  <si>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</si>
  <si>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</si>
  <si>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</si>
  <si>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</si>
  <si>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</si>
  <si>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</si>
  <si>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</si>
  <si>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</si>
  <si>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</si>
  <si>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</si>
  <si>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</si>
  <si>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</si>
  <si>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</si>
  <si>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</si>
  <si>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</si>
  <si>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</si>
  <si>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</si>
  <si>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</si>
  <si>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</si>
  <si>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</si>
  <si>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</si>
  <si>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</si>
  <si>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</si>
  <si>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</si>
  <si>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</si>
  <si>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</si>
  <si>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</si>
  <si>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</si>
  <si>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</si>
  <si>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</si>
  <si>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</si>
  <si>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</si>
  <si>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</si>
  <si>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</si>
  <si>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</si>
  <si>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</si>
  <si>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</si>
  <si>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</si>
  <si>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</si>
  <si>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</si>
  <si>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</si>
  <si>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</si>
  <si>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</si>
  <si>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</si>
  <si>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</si>
  <si>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</si>
  <si>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</si>
  <si>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</si>
  <si>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</si>
  <si>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</si>
  <si>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</si>
  <si>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</si>
  <si>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</si>
  <si>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</si>
  <si>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</si>
  <si>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</si>
  <si>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</si>
  <si>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</si>
  <si>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</si>
  <si>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</si>
  <si>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</si>
  <si>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</si>
  <si>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</si>
  <si>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</si>
  <si>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</si>
  <si>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</si>
  <si>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</si>
  <si>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</si>
  <si>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</si>
  <si>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</si>
  <si>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</si>
  <si>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</si>
  <si>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</si>
  <si>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</si>
  <si>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</si>
  <si>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</si>
  <si>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</si>
  <si>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</si>
  <si>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</si>
  <si>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</si>
  <si>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</si>
  <si>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</si>
  <si>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</si>
  <si>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</si>
  <si>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</si>
  <si>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</si>
  <si>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</si>
  <si>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</si>
  <si>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</si>
  <si>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</si>
  <si>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</si>
  <si>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</si>
  <si>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</si>
  <si>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</si>
  <si>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</si>
  <si>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</si>
  <si>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</si>
  <si>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</si>
  <si>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</si>
  <si>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</si>
  <si>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</si>
  <si>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</si>
  <si>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</si>
  <si>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</si>
  <si>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</si>
  <si>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</si>
  <si>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</si>
  <si>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</si>
  <si>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</si>
  <si>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</si>
  <si>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</si>
  <si>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</si>
  <si>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</si>
  <si>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</si>
  <si>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</si>
  <si>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</si>
  <si>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</si>
  <si>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</si>
  <si>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</si>
  <si>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</si>
  <si>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</si>
  <si>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</si>
  <si>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</si>
  <si>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2017 г.</t>
  </si>
  <si>
    <t>ост.на 01.06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</si>
  <si>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</si>
  <si>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</si>
  <si>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</si>
  <si>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</si>
  <si>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</si>
  <si>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</si>
  <si>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>Промывка, опрессовка системы отопления</t>
  </si>
  <si>
    <t>Демонтаж, монтаж эл.узла при смене сопла (1шт)</t>
  </si>
  <si>
    <t xml:space="preserve">смена замка (1шт) </t>
  </si>
  <si>
    <t>замок</t>
  </si>
  <si>
    <t>1шт</t>
  </si>
  <si>
    <t>2шт</t>
  </si>
  <si>
    <t>проушина</t>
  </si>
  <si>
    <t xml:space="preserve">покраска эл. узла </t>
  </si>
  <si>
    <t>краска</t>
  </si>
  <si>
    <t>1кг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</si>
</sst>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43" sqref="K43:M43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6</v>
      </c>
      <c r="K1" t="s">
        <v>67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135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508.33782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1.85</v>
      </c>
      <c r="M16" s="46">
        <f t="shared" si="0"/>
        <v>254.16891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6">
        <f t="shared" si="0"/>
        <v>1373.886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247.29948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17.85</v>
      </c>
      <c r="M20" s="33">
        <f>SUM(M6:M19)</f>
        <v>2452.3865100000003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v>4.83</v>
      </c>
      <c r="M24" s="32">
        <f>L24*114.3*1.202*1.15</f>
        <v>763.1249786999998</v>
      </c>
    </row>
    <row r="25" spans="1:13" ht="12.75">
      <c r="A25" t="s">
        <v>108</v>
      </c>
      <c r="J25" s="20">
        <v>2</v>
      </c>
      <c r="K25" s="20" t="s">
        <v>138</v>
      </c>
      <c r="L25" s="25">
        <v>140.32</v>
      </c>
      <c r="M25" s="32">
        <f aca="true" t="shared" si="1" ref="M25:M36">L25*114.3*1.202*1.15</f>
        <v>22170.123604799996</v>
      </c>
    </row>
    <row r="26" spans="1:13" ht="12.75">
      <c r="A26" t="s">
        <v>109</v>
      </c>
      <c r="J26" s="20">
        <v>3</v>
      </c>
      <c r="K26" s="20" t="s">
        <v>139</v>
      </c>
      <c r="L26" s="25">
        <v>3.12</v>
      </c>
      <c r="M26" s="32">
        <f t="shared" si="1"/>
        <v>492.95029679999993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 t="s">
        <v>140</v>
      </c>
      <c r="L27" s="25">
        <v>1.07</v>
      </c>
      <c r="M27" s="32">
        <f t="shared" si="1"/>
        <v>169.05667229999997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145</v>
      </c>
      <c r="L28" s="46">
        <v>2.35</v>
      </c>
      <c r="M28" s="32">
        <f t="shared" si="1"/>
        <v>371.2926915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151.69</v>
      </c>
      <c r="M37" s="33">
        <f>SUM(M24:M36)</f>
        <v>23966.5482441</v>
      </c>
    </row>
    <row r="38" ht="12.75">
      <c r="K38" s="1" t="s">
        <v>62</v>
      </c>
    </row>
    <row r="39" spans="1:13" ht="12.75">
      <c r="A39" s="2" t="s">
        <v>6</v>
      </c>
      <c r="F39" s="11">
        <f>47167.91+1864.3</f>
        <v>49032.21000000001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f>45109.95+35.62</f>
        <v>45145.57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0.920732922297404</v>
      </c>
      <c r="J41" s="20">
        <v>1</v>
      </c>
      <c r="K41" s="20" t="s">
        <v>141</v>
      </c>
      <c r="L41" s="25" t="s">
        <v>142</v>
      </c>
      <c r="M41" s="25">
        <v>218.4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144</v>
      </c>
      <c r="L42" s="25" t="s">
        <v>143</v>
      </c>
      <c r="M42" s="25">
        <f>2*30.65</f>
        <v>61.3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45645.57</v>
      </c>
      <c r="J43" s="20">
        <v>3</v>
      </c>
      <c r="K43" s="20" t="s">
        <v>146</v>
      </c>
      <c r="L43" s="25" t="s">
        <v>147</v>
      </c>
      <c r="M43" s="25">
        <v>172.1</v>
      </c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5781.62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1923.2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7704.82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1.92</v>
      </c>
      <c r="E53" t="s">
        <v>14</v>
      </c>
      <c r="F53" s="11">
        <f>E32*D53</f>
        <v>6491.3279999999995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0.4</v>
      </c>
      <c r="E54" t="s">
        <v>14</v>
      </c>
      <c r="F54" s="11">
        <f>B54*D54</f>
        <v>286.64000000000004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6777.968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161506</v>
      </c>
      <c r="D57">
        <v>228935.4</v>
      </c>
      <c r="E57">
        <v>3380.9</v>
      </c>
      <c r="F57" s="34">
        <f>C57/D57*E57</f>
        <v>2385.107918653035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2452.3865100000003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23966.5482441</v>
      </c>
      <c r="J59" s="20"/>
      <c r="K59" s="20"/>
      <c r="L59" s="30" t="s">
        <v>65</v>
      </c>
      <c r="M59" s="33">
        <f>SUM(M41:M58)</f>
        <v>451.79999999999995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451.79999999999995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0.35</v>
      </c>
      <c r="E64" t="s">
        <v>14</v>
      </c>
      <c r="F64" s="11">
        <f>B64*D64</f>
        <v>1183.315</v>
      </c>
    </row>
    <row r="65" spans="1:6" ht="12.75">
      <c r="A65" s="44" t="s">
        <v>75</v>
      </c>
      <c r="B65" s="44"/>
      <c r="C65" s="44"/>
      <c r="D65" s="45"/>
      <c r="E65" s="44"/>
      <c r="F65" s="45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30439.157672753034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</v>
      </c>
      <c r="E69" t="s">
        <v>14</v>
      </c>
      <c r="F69" s="11">
        <f>B69*D69</f>
        <v>676.1800000000001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1.2</v>
      </c>
      <c r="E72" t="s">
        <v>14</v>
      </c>
      <c r="F72" s="11">
        <f>B72*D72</f>
        <v>4057.08</v>
      </c>
    </row>
    <row r="73" spans="1:6" ht="12.75">
      <c r="A73" s="4" t="s">
        <v>29</v>
      </c>
      <c r="F73" s="31">
        <f>F69+F72</f>
        <v>4733.26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1.95</v>
      </c>
      <c r="E76" t="s">
        <v>14</v>
      </c>
      <c r="F76" s="11">
        <f>B76*D76</f>
        <v>6592.755</v>
      </c>
    </row>
    <row r="77" spans="1:6" ht="12.75">
      <c r="A77" s="4" t="s">
        <v>32</v>
      </c>
      <c r="F77" s="31">
        <f>SUM(F76)</f>
        <v>6592.755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56247.96067275303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3262.3817190196755</v>
      </c>
    </row>
    <row r="81" spans="1:6" ht="12.75">
      <c r="A81" s="1"/>
      <c r="B81" s="36" t="s">
        <v>132</v>
      </c>
      <c r="C81" s="36"/>
      <c r="D81" s="1"/>
      <c r="E81" s="55"/>
      <c r="F81" s="56">
        <v>1422.59</v>
      </c>
    </row>
    <row r="82" spans="1:6" ht="12.75">
      <c r="A82" s="1"/>
      <c r="B82" s="36" t="s">
        <v>133</v>
      </c>
      <c r="C82" s="36"/>
      <c r="D82" s="1"/>
      <c r="E82" s="55"/>
      <c r="F82" s="56">
        <v>304.37</v>
      </c>
    </row>
    <row r="83" spans="1:6" ht="12.75">
      <c r="A83" s="1"/>
      <c r="B83" s="36" t="s">
        <v>134</v>
      </c>
      <c r="C83" s="36"/>
      <c r="D83" s="1"/>
      <c r="E83" s="55"/>
      <c r="F83" s="56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61237.30239177271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131</v>
      </c>
    </row>
    <row r="86" spans="1:6" ht="12.75">
      <c r="A86" s="13"/>
      <c r="B86" s="39">
        <v>42856</v>
      </c>
      <c r="C86" s="40">
        <v>-4113</v>
      </c>
      <c r="D86" s="42">
        <f>F43</f>
        <v>45645.57</v>
      </c>
      <c r="E86" s="42">
        <f>F84</f>
        <v>61237.30239177271</v>
      </c>
      <c r="F86" s="43">
        <f>C86+D86-E86</f>
        <v>-19704.73239177271</v>
      </c>
    </row>
    <row r="88" spans="1:6" ht="13.5" thickBot="1">
      <c r="A88" t="s">
        <v>113</v>
      </c>
      <c r="C88" s="52">
        <v>42856</v>
      </c>
      <c r="D88" s="8" t="s">
        <v>114</v>
      </c>
      <c r="E88" s="52">
        <v>42886</v>
      </c>
      <c r="F88" t="s">
        <v>115</v>
      </c>
    </row>
    <row r="89" spans="1:7" ht="13.5" thickBot="1">
      <c r="A89" t="s">
        <v>116</v>
      </c>
      <c r="F89" s="53">
        <f>E86</f>
        <v>61237.30239177271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2017-08-21T12:53:03Z</cp:lastPrinted>
  <dcterms:created xsi:type="dcterms:W3CDTF">2008-08-18T07:30:19Z</dcterms:created>
  <dcterms:modified xsi:type="dcterms:W3CDTF">2017-09-06T12:50:52Z</dcterms:modified>
  <cp:category/>
  <cp:version/>
  <cp:contentType/>
  <cp:contentStatus/>
</cp:coreProperties>
</file>