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<sst xmlns="http://schemas.openxmlformats.org/spreadsheetml/2006/main" count="165" uniqueCount="142">
  <si>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</si>
  <si>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</si>
  <si>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</si>
  <si>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</si>
  <si>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</si>
  <si>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</si>
  <si>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</si>
  <si>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</si>
  <si>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</si>
  <si>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</si>
  <si>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</si>
  <si>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</si>
  <si>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</si>
  <si>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</si>
  <si>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</si>
  <si>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</si>
  <si>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</si>
  <si>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</si>
  <si>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</si>
  <si>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</si>
  <si>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</si>
  <si>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</si>
  <si>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</si>
  <si>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</si>
  <si>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</si>
  <si>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</si>
  <si>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</si>
  <si>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</si>
  <si>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</si>
  <si>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</si>
  <si>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</si>
  <si>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</si>
  <si>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</si>
  <si>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</si>
  <si>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</si>
  <si>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</si>
  <si>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</si>
  <si>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</si>
  <si>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</si>
  <si>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</si>
  <si>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</si>
  <si>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</si>
  <si>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</si>
  <si>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</si>
  <si>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</si>
  <si>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</si>
  <si>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</si>
  <si>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</si>
  <si>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</si>
  <si>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</si>
  <si>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</si>
  <si>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</si>
  <si>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</si>
  <si>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</si>
  <si>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</si>
  <si>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</si>
  <si>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</si>
  <si>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</si>
  <si>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</si>
  <si>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</si>
  <si>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</si>
  <si>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</si>
  <si>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</si>
  <si>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</si>
  <si>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</si>
  <si>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</si>
  <si>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</si>
  <si>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</si>
  <si>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</si>
  <si>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</si>
  <si>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</si>
  <si>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</si>
  <si>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</si>
  <si>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</si>
  <si>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</si>
  <si>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</si>
  <si>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</si>
  <si>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</si>
  <si>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</si>
  <si>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</si>
  <si>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</si>
  <si>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</si>
  <si>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</si>
  <si>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</si>
  <si>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</si>
  <si>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</si>
  <si>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</si>
  <si>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</si>
  <si>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</si>
  <si>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</si>
  <si>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</si>
  <si>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</si>
  <si>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</si>
  <si>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</si>
  <si>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</si>
  <si>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</si>
  <si>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</si>
  <si>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</si>
  <si>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</si>
  <si>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</si>
  <si>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</si>
  <si>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</si>
  <si>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</si>
  <si>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</si>
  <si>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</si>
  <si>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</si>
  <si>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</si>
  <si>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</si>
  <si>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</si>
  <si>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</si>
  <si>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</si>
  <si>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</si>
  <si>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</si>
  <si>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</si>
  <si>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</si>
  <si>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</si>
  <si>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</si>
  <si>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</si>
  <si>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</si>
  <si>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</si>
  <si>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</si>
  <si>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</si>
  <si>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</si>
  <si>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</si>
  <si>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</si>
  <si>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</si>
  <si>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</si>
  <si>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</si>
  <si>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</si>
  <si>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</si>
  <si>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2017 г.</t>
  </si>
  <si>
    <t>ост.на 01.06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</si>
  <si>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</si>
  <si>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</si>
  <si>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</si>
  <si>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</si>
  <si>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</si>
  <si>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Промывка, опрессовка системы отопления</t>
  </si>
  <si>
    <t>Демонтаж, монтаж эл.узла при смене сопла (1шт)</t>
  </si>
  <si>
    <t xml:space="preserve">покраска эл. узла </t>
  </si>
  <si>
    <t>краска</t>
  </si>
  <si>
    <t>1кг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</si>
</sst>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">
      <selection activeCell="K36" sqref="K36:M36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136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135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129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68.6943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56.3</v>
      </c>
      <c r="M24" s="33">
        <f aca="true" t="shared" si="1" ref="M24:M31">L24*114.3*1.202*1.15</f>
        <v>8895.224906999998</v>
      </c>
    </row>
    <row r="25" spans="1:13" ht="12.75">
      <c r="A25" t="s">
        <v>106</v>
      </c>
      <c r="J25" s="20">
        <v>2</v>
      </c>
      <c r="K25" s="20" t="s">
        <v>138</v>
      </c>
      <c r="L25" s="25">
        <v>3.12</v>
      </c>
      <c r="M25" s="33">
        <f t="shared" si="1"/>
        <v>492.95029679999993</v>
      </c>
    </row>
    <row r="26" spans="1:13" ht="12.75">
      <c r="A26" t="s">
        <v>107</v>
      </c>
      <c r="J26" s="20">
        <v>3</v>
      </c>
      <c r="K26" s="20" t="s">
        <v>139</v>
      </c>
      <c r="L26" s="25">
        <v>2.35</v>
      </c>
      <c r="M26" s="33">
        <f t="shared" si="1"/>
        <v>371.2926915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61.769999999999996</v>
      </c>
      <c r="M32" s="34">
        <f>SUM(M24:M31)</f>
        <v>9759.467895299998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140</v>
      </c>
      <c r="L36" s="23" t="s">
        <v>141</v>
      </c>
      <c r="M36" s="23">
        <v>172.1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22313.01+991.78</f>
        <v>23304.789999999997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f>20771.77+0.01</f>
        <v>20771.78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0.8913094689975752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21021.78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1.92</v>
      </c>
      <c r="E54" t="s">
        <v>14</v>
      </c>
      <c r="F54" s="11">
        <f>E33*D54</f>
        <v>3021.312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172.1</v>
      </c>
    </row>
    <row r="56" spans="1:6" ht="12.75">
      <c r="A56" s="4" t="s">
        <v>16</v>
      </c>
      <c r="B56" s="10"/>
      <c r="C56" s="10"/>
      <c r="F56" s="32">
        <f>SUM(F54:F55)</f>
        <v>3021.312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161506</v>
      </c>
      <c r="D58">
        <v>228935.4</v>
      </c>
      <c r="E58">
        <v>1537.6</v>
      </c>
      <c r="F58" s="35">
        <f>C58/D58*E58</f>
        <v>1084.7235752967867</v>
      </c>
    </row>
    <row r="59" spans="1:6" ht="12.75">
      <c r="A59" t="s">
        <v>19</v>
      </c>
      <c r="F59" s="35">
        <f>M20</f>
        <v>68.6943</v>
      </c>
    </row>
    <row r="60" spans="1:6" ht="12.75">
      <c r="A60" t="s">
        <v>20</v>
      </c>
      <c r="F60" s="11">
        <f>M32</f>
        <v>9759.467895299998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172.1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0.35</v>
      </c>
      <c r="E65" t="s">
        <v>14</v>
      </c>
      <c r="F65" s="11">
        <f>B65*D65</f>
        <v>550.7599999999999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11635.745770596786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</v>
      </c>
      <c r="E73" t="s">
        <v>14</v>
      </c>
      <c r="F73" s="11">
        <f>B73*D73</f>
        <v>1888.3199999999997</v>
      </c>
    </row>
    <row r="74" spans="1:6" ht="12.75">
      <c r="A74" s="4" t="s">
        <v>28</v>
      </c>
      <c r="F74" s="32">
        <f>F70+F73</f>
        <v>2203.04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1.95</v>
      </c>
      <c r="E77" t="s">
        <v>14</v>
      </c>
      <c r="F77" s="11">
        <f>B77*D77</f>
        <v>3068.5199999999995</v>
      </c>
    </row>
    <row r="78" spans="1:6" ht="12.75">
      <c r="A78" s="4" t="s">
        <v>31</v>
      </c>
      <c r="F78" s="32">
        <f>SUM(F77)</f>
        <v>3068.5199999999995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26792.037770596788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1553.9381906946135</v>
      </c>
      <c r="G81" s="7"/>
      <c r="H81" s="7"/>
      <c r="I81" s="7"/>
    </row>
    <row r="82" spans="1:9" ht="12.75">
      <c r="A82" s="1"/>
      <c r="B82" s="36" t="s">
        <v>132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133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134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29485.805961291404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131</v>
      </c>
    </row>
    <row r="87" spans="1:6" ht="12.75">
      <c r="A87" s="13"/>
      <c r="B87" s="39">
        <v>42856</v>
      </c>
      <c r="C87" s="40">
        <v>-308990</v>
      </c>
      <c r="D87" s="42">
        <f>F44</f>
        <v>21021.78</v>
      </c>
      <c r="E87" s="42">
        <f>F85</f>
        <v>29485.805961291404</v>
      </c>
      <c r="F87" s="43">
        <f>C87+D87-E87</f>
        <v>-317454.0259612914</v>
      </c>
    </row>
    <row r="89" spans="1:6" ht="13.5" thickBot="1">
      <c r="A89" t="s">
        <v>111</v>
      </c>
      <c r="C89" s="55">
        <v>42856</v>
      </c>
      <c r="D89" s="8" t="s">
        <v>112</v>
      </c>
      <c r="E89" s="55">
        <v>42886</v>
      </c>
      <c r="F89" t="s">
        <v>113</v>
      </c>
    </row>
    <row r="90" spans="1:7" ht="13.5" thickBot="1">
      <c r="A90" t="s">
        <v>114</v>
      </c>
      <c r="F90" s="56">
        <f>E87</f>
        <v>29485.805961291404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2017-09-06T12:49:02Z</dcterms:modified>
  <cp:category/>
  <cp:version/>
  <cp:contentType/>
  <cp:contentStatus/>
</cp:coreProperties>
</file>