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<sst xmlns="http://schemas.openxmlformats.org/spreadsheetml/2006/main" count="155" uniqueCount="133">
  <si>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</si>
  <si>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</si>
  <si>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</si>
  <si>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</si>
  <si>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</si>
  <si>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</si>
  <si>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</si>
  <si>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</si>
  <si>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</si>
  <si>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</si>
  <si>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</si>
  <si>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</si>
  <si>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</si>
  <si>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</si>
  <si>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</si>
  <si>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</si>
  <si>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</si>
  <si>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</si>
  <si>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</si>
  <si>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</si>
  <si>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</si>
  <si>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</si>
  <si>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</si>
  <si>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</si>
  <si>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</si>
  <si>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</si>
  <si>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</si>
  <si>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</si>
  <si>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</si>
  <si>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</si>
  <si>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</si>
  <si>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</si>
  <si>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</si>
  <si>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</si>
  <si>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</si>
  <si>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</si>
  <si>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</si>
  <si>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</si>
  <si>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</si>
  <si>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</si>
  <si>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</si>
  <si>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</si>
  <si>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</si>
  <si>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</si>
  <si>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</si>
  <si>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</si>
  <si>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</si>
  <si>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</si>
  <si>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</si>
  <si>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</si>
  <si>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</si>
  <si>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</si>
  <si>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</si>
  <si>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</si>
  <si>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</si>
  <si>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</si>
  <si>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</si>
  <si>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</si>
  <si>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</si>
  <si>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</si>
  <si>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</si>
  <si>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</si>
  <si>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</si>
  <si>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</si>
  <si>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</si>
  <si>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</si>
  <si>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</si>
  <si>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</si>
  <si>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</si>
  <si>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</si>
  <si>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</si>
  <si>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</si>
  <si>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</si>
  <si>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</si>
  <si>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</si>
  <si>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</si>
  <si>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</si>
  <si>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</si>
  <si>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</si>
  <si>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</si>
  <si>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</si>
  <si>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</si>
  <si>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</si>
  <si>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</si>
  <si>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</si>
  <si>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</si>
  <si>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</si>
  <si>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</si>
  <si>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</si>
  <si>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</si>
  <si>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</si>
  <si>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</si>
  <si>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</si>
  <si>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</si>
  <si>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</si>
  <si>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</si>
  <si>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</si>
  <si>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</si>
  <si>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</si>
  <si>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</si>
  <si>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</si>
  <si>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</si>
  <si>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</si>
  <si>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</si>
  <si>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</si>
  <si>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</si>
  <si>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</si>
  <si>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</si>
  <si>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</si>
  <si>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</si>
  <si>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</si>
  <si>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</si>
  <si>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</si>
  <si>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</si>
  <si>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</si>
  <si>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</si>
  <si>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</si>
  <si>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</si>
  <si>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</si>
  <si>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</si>
  <si>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</si>
  <si>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</si>
  <si>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</si>
  <si>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</si>
  <si>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</si>
  <si>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</si>
  <si>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</si>
  <si>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</si>
  <si>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</si>
  <si>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2017 г.</t>
  </si>
  <si>
    <t>ост.на 01.05.</t>
  </si>
  <si>
    <t>апреля</t>
  </si>
  <si>
    <t>за  апрель 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</si>
</sst>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4</v>
      </c>
      <c r="K1" t="s">
        <v>66</v>
      </c>
    </row>
    <row r="2" spans="1:11" ht="12.75">
      <c r="A2" t="s">
        <v>86</v>
      </c>
      <c r="K2" s="5" t="s">
        <v>132</v>
      </c>
    </row>
    <row r="3" spans="1:13" ht="12.75">
      <c r="A3" t="s">
        <v>87</v>
      </c>
      <c r="J3" s="14" t="s">
        <v>35</v>
      </c>
      <c r="K3" s="62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131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2.73</v>
      </c>
      <c r="M6" s="45">
        <f>L6*114.3*1.202</f>
        <v>375.070878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5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/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7.3100000000000005</v>
      </c>
      <c r="M20" s="33">
        <f>SUM(M6:M19)</f>
        <v>1004.310666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 aca="true" t="shared" si="1" ref="M24:M32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55" t="s">
        <v>110</v>
      </c>
      <c r="B28" s="55"/>
      <c r="C28" s="55"/>
      <c r="D28" s="55"/>
      <c r="E28" s="55"/>
      <c r="F28" s="55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50"/>
      <c r="L33" s="51"/>
      <c r="M33" s="52"/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0</v>
      </c>
      <c r="M34" s="33">
        <f>SUM(M24:M33)</f>
        <v>0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21121.94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19938.32</v>
      </c>
      <c r="J41" s="20">
        <v>4</v>
      </c>
      <c r="K41" s="20"/>
      <c r="L41" s="25"/>
      <c r="M41" s="25"/>
    </row>
    <row r="42" spans="6:13" ht="12.75">
      <c r="F42" s="9">
        <f>F41/F40</f>
        <v>0.943962533744533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20588.32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v>4625.29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5586.89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1.89</v>
      </c>
      <c r="E54" s="13" t="s">
        <v>14</v>
      </c>
      <c r="F54" s="11">
        <f>E33*D54</f>
        <v>2985.8219999999997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2985.8219999999997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54">
        <v>161163</v>
      </c>
      <c r="D58">
        <v>228935.4</v>
      </c>
      <c r="E58">
        <v>1579.8</v>
      </c>
      <c r="F58" s="34">
        <f>C58/D58*E58</f>
        <v>1112.1272961717584</v>
      </c>
    </row>
    <row r="59" spans="1:6" ht="12.75">
      <c r="A59" t="s">
        <v>20</v>
      </c>
      <c r="F59" s="34">
        <f>M20</f>
        <v>1004.310666</v>
      </c>
    </row>
    <row r="60" spans="1:6" ht="12.75">
      <c r="A60" t="s">
        <v>21</v>
      </c>
      <c r="F60" s="11">
        <f>M34</f>
        <v>0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>
        <v>0.44</v>
      </c>
      <c r="E64" t="s">
        <v>14</v>
      </c>
      <c r="F64" s="11">
        <f>B65*D64</f>
        <v>695.112</v>
      </c>
    </row>
    <row r="65" spans="2:6" ht="12.75">
      <c r="B65">
        <v>1579.8</v>
      </c>
      <c r="C65" s="47"/>
      <c r="D65" s="53"/>
      <c r="E65" s="47"/>
      <c r="F65" s="53">
        <v>0</v>
      </c>
    </row>
    <row r="66" spans="1:6" ht="12.75">
      <c r="A66" s="47" t="s">
        <v>82</v>
      </c>
      <c r="B66" s="47"/>
      <c r="C66" s="47"/>
      <c r="D66" s="53"/>
      <c r="E66" s="47"/>
      <c r="F66" s="53"/>
    </row>
    <row r="67" spans="1:6" ht="12.75">
      <c r="A67" s="47" t="s">
        <v>84</v>
      </c>
      <c r="B67" s="47"/>
      <c r="C67" s="10"/>
      <c r="D67" s="53">
        <v>0</v>
      </c>
      <c r="E67" s="47"/>
      <c r="F67" s="53">
        <f>D67*E33</f>
        <v>0</v>
      </c>
    </row>
    <row r="68" spans="1:6" ht="12.75">
      <c r="A68" s="4" t="s">
        <v>25</v>
      </c>
      <c r="B68" s="10"/>
      <c r="F68" s="31">
        <f>SUM(F58:F67)</f>
        <v>2811.5499621717586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0.25</v>
      </c>
      <c r="E70" t="s">
        <v>14</v>
      </c>
      <c r="F70" s="11">
        <f>B70*D70</f>
        <v>394.95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1.12</v>
      </c>
      <c r="E73" t="s">
        <v>14</v>
      </c>
      <c r="F73" s="11">
        <f>B73*D73</f>
        <v>1769.3760000000002</v>
      </c>
    </row>
    <row r="74" spans="1:6" ht="12.75">
      <c r="A74" s="4" t="s">
        <v>29</v>
      </c>
      <c r="F74" s="31">
        <f>F70+F73</f>
        <v>2164.326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1.82</v>
      </c>
      <c r="E77" t="s">
        <v>14</v>
      </c>
      <c r="F77" s="11">
        <f>B77*D77</f>
        <v>2875.236</v>
      </c>
    </row>
    <row r="78" spans="1:6" ht="12.75">
      <c r="A78" s="4" t="s">
        <v>31</v>
      </c>
      <c r="F78" s="8">
        <f>SUM(F77)</f>
        <v>2875.236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16423.82396217176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952.5817898059619</v>
      </c>
      <c r="I81" s="7"/>
    </row>
    <row r="82" spans="1:6" ht="15">
      <c r="A82" s="12" t="s">
        <v>34</v>
      </c>
      <c r="B82" s="12"/>
      <c r="C82" s="12"/>
      <c r="D82" s="12"/>
      <c r="E82" s="12"/>
      <c r="F82" s="41">
        <f>F80+F81</f>
        <v>17376.40575197772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0" t="s">
        <v>130</v>
      </c>
    </row>
    <row r="84" spans="1:6" ht="12.75">
      <c r="A84" s="13"/>
      <c r="B84" s="38">
        <v>42826</v>
      </c>
      <c r="C84" s="39">
        <v>-24564</v>
      </c>
      <c r="D84" s="42">
        <f>F44</f>
        <v>20588.32</v>
      </c>
      <c r="E84" s="42">
        <f>F82</f>
        <v>17376.40575197772</v>
      </c>
      <c r="F84" s="43">
        <f>C84+D84-E84</f>
        <v>-21352.08575197772</v>
      </c>
    </row>
    <row r="85" spans="1:6" ht="12.75">
      <c r="A85" s="13"/>
      <c r="B85" s="58"/>
      <c r="C85" s="59"/>
      <c r="D85" s="60"/>
      <c r="E85" s="60"/>
      <c r="F85" s="61"/>
    </row>
    <row r="86" spans="1:5" ht="12.75">
      <c r="A86" t="s">
        <v>112</v>
      </c>
      <c r="C86" s="56">
        <v>42826</v>
      </c>
      <c r="D86" s="8" t="s">
        <v>113</v>
      </c>
      <c r="E86" s="56">
        <v>42855</v>
      </c>
    </row>
    <row r="87" spans="1:6" ht="13.5" thickBot="1">
      <c r="A87" t="s">
        <v>115</v>
      </c>
      <c r="C87" s="56"/>
      <c r="D87" s="8"/>
      <c r="E87" s="56"/>
      <c r="F87" t="s">
        <v>114</v>
      </c>
    </row>
    <row r="88" spans="1:7" ht="13.5" thickBot="1">
      <c r="A88" t="s">
        <v>116</v>
      </c>
      <c r="F88" s="57">
        <f>E84</f>
        <v>17376.40575197772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7" ht="12.75">
      <c r="B97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2017-06-01T14:04:07Z</cp:lastPrinted>
  <dcterms:created xsi:type="dcterms:W3CDTF">2008-08-18T07:30:19Z</dcterms:created>
  <dcterms:modified xsi:type="dcterms:W3CDTF">2017-06-19T11:45:53Z</dcterms:modified>
  <cp:category/>
  <cp:version/>
  <cp:contentType/>
  <cp:contentStatus/>
</cp:coreProperties>
</file>