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<sst xmlns="http://schemas.openxmlformats.org/spreadsheetml/2006/main" count="32" uniqueCount="32">
  <si>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</si>
  <si>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</si>
  <si>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</si>
  <si>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</si>
  <si>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</si>
  <si>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</si>
  <si>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</si>
  <si>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</si>
  <si>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</si>
  <si>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</si>
  <si>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</si>
  <si>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</si>
  <si>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</si>
  <si>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</si>
  <si>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</si>
  <si>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</si>
  <si>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</si>
  <si>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</si>
  <si>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</si>
  <si>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</si>
  <si>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</si>
  <si>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</si>
  <si>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</si>
  <si>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</si>
  <si>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</si>
  <si>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</si>
  <si>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</si>
  <si>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</si>
  <si>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Сводная ведомость доходов и расходов за 2017 год по ул. Белякова д.20</t>
  </si>
  <si>
    <t>на 01.01.17</t>
  </si>
  <si>
    <t>расходы на ОДН</t>
  </si>
  <si>
    <t>Налоги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</si>
</sst>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P24" sqref="P24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0.25390625" style="0" customWidth="1"/>
    <col min="7" max="7" width="6.125" style="0" customWidth="1"/>
    <col min="9" max="9" width="13.125" style="0" customWidth="1"/>
    <col min="10" max="10" width="11.875" style="0" customWidth="1"/>
  </cols>
  <sheetData>
    <row r="2" spans="3:11" ht="12.75">
      <c r="C2" s="1"/>
      <c r="D2" s="1" t="s">
        <v>28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19" t="s">
        <v>23</v>
      </c>
      <c r="B6" s="22" t="s">
        <v>0</v>
      </c>
      <c r="C6" s="22" t="s">
        <v>1</v>
      </c>
      <c r="D6" s="22" t="s">
        <v>2</v>
      </c>
      <c r="E6" s="25" t="s">
        <v>8</v>
      </c>
      <c r="F6" s="26"/>
      <c r="G6" s="27"/>
      <c r="H6" s="9" t="s">
        <v>5</v>
      </c>
      <c r="I6" s="10"/>
      <c r="J6" s="11" t="s">
        <v>30</v>
      </c>
      <c r="K6" s="11" t="s">
        <v>7</v>
      </c>
      <c r="L6" s="11" t="s">
        <v>9</v>
      </c>
      <c r="M6" s="11" t="s">
        <v>10</v>
      </c>
      <c r="N6" s="11" t="s">
        <v>25</v>
      </c>
      <c r="O6" s="31" t="s">
        <v>31</v>
      </c>
    </row>
    <row r="7" spans="1:15" ht="12.75" customHeight="1">
      <c r="A7" s="20"/>
      <c r="B7" s="23"/>
      <c r="C7" s="23"/>
      <c r="D7" s="23"/>
      <c r="E7" s="14" t="s">
        <v>3</v>
      </c>
      <c r="F7" s="14" t="s">
        <v>4</v>
      </c>
      <c r="G7" s="28" t="s">
        <v>22</v>
      </c>
      <c r="H7" s="14" t="s">
        <v>24</v>
      </c>
      <c r="I7" s="14" t="s">
        <v>6</v>
      </c>
      <c r="J7" s="17"/>
      <c r="K7" s="12"/>
      <c r="L7" s="12"/>
      <c r="M7" s="12"/>
      <c r="N7" s="12"/>
      <c r="O7" s="32"/>
    </row>
    <row r="8" spans="1:15" ht="12.75">
      <c r="A8" s="20"/>
      <c r="B8" s="23"/>
      <c r="C8" s="23"/>
      <c r="D8" s="23"/>
      <c r="E8" s="15"/>
      <c r="F8" s="15"/>
      <c r="G8" s="29"/>
      <c r="H8" s="15"/>
      <c r="I8" s="15"/>
      <c r="J8" s="17"/>
      <c r="K8" s="12"/>
      <c r="L8" s="12"/>
      <c r="M8" s="12"/>
      <c r="N8" s="12"/>
      <c r="O8" s="32"/>
    </row>
    <row r="9" spans="1:15" ht="12.75">
      <c r="A9" s="21"/>
      <c r="B9" s="24"/>
      <c r="C9" s="24"/>
      <c r="D9" s="24"/>
      <c r="E9" s="16"/>
      <c r="F9" s="16"/>
      <c r="G9" s="30"/>
      <c r="H9" s="16"/>
      <c r="I9" s="16"/>
      <c r="J9" s="18"/>
      <c r="K9" s="13"/>
      <c r="L9" s="13"/>
      <c r="M9" s="13"/>
      <c r="N9" s="13"/>
      <c r="O9" s="32"/>
    </row>
    <row r="10" spans="1:15" ht="12.75">
      <c r="A10" s="2" t="s">
        <v>29</v>
      </c>
      <c r="B10" s="3"/>
      <c r="C10" s="3"/>
      <c r="D10" s="3">
        <v>-67806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41491</v>
      </c>
      <c r="C11" s="3">
        <v>32660</v>
      </c>
      <c r="D11" s="3">
        <f>D10+B11-C11</f>
        <v>-58975</v>
      </c>
      <c r="E11" s="3">
        <v>6280.45</v>
      </c>
      <c r="F11" s="3">
        <v>1923.2</v>
      </c>
      <c r="G11" s="3">
        <v>0</v>
      </c>
      <c r="H11" s="3">
        <v>6259.37</v>
      </c>
      <c r="I11" s="3">
        <v>0</v>
      </c>
      <c r="J11" s="3">
        <v>0</v>
      </c>
      <c r="K11" s="3">
        <v>6733.1</v>
      </c>
      <c r="L11" s="3">
        <v>3983.24</v>
      </c>
      <c r="M11" s="3">
        <v>5690.34</v>
      </c>
      <c r="N11" s="3">
        <v>1790.44</v>
      </c>
      <c r="O11" s="3"/>
      <c r="P11">
        <f>E11+F11+G11+H11+I11+J11+K11+L11+M11+N11</f>
        <v>32660.14</v>
      </c>
    </row>
    <row r="12" spans="1:16" ht="12.75">
      <c r="A12" s="2" t="s">
        <v>12</v>
      </c>
      <c r="B12" s="3">
        <v>45121</v>
      </c>
      <c r="C12" s="3">
        <v>35740</v>
      </c>
      <c r="D12" s="3">
        <f aca="true" t="shared" si="0" ref="D12:D22">D11+B12-C12</f>
        <v>-49594</v>
      </c>
      <c r="E12" s="3">
        <v>6280.45</v>
      </c>
      <c r="F12" s="3">
        <v>1398.65</v>
      </c>
      <c r="G12" s="3">
        <v>0</v>
      </c>
      <c r="H12" s="3">
        <v>5627.11</v>
      </c>
      <c r="I12" s="3">
        <v>0</v>
      </c>
      <c r="J12" s="3">
        <v>0</v>
      </c>
      <c r="K12" s="3">
        <v>10832.94</v>
      </c>
      <c r="L12" s="3">
        <v>3635.5</v>
      </c>
      <c r="M12" s="3">
        <v>6006.47</v>
      </c>
      <c r="N12" s="3">
        <v>1959.3</v>
      </c>
      <c r="O12" s="3"/>
      <c r="P12">
        <f aca="true" t="shared" si="1" ref="P12:P23">E12+F12+G12+H12+I12+J12+K12+L12+M12+N12</f>
        <v>35740.420000000006</v>
      </c>
    </row>
    <row r="13" spans="1:16" ht="12.75">
      <c r="A13" s="2" t="s">
        <v>13</v>
      </c>
      <c r="B13" s="3">
        <v>52348</v>
      </c>
      <c r="C13" s="3">
        <v>48582</v>
      </c>
      <c r="D13" s="3">
        <f t="shared" si="0"/>
        <v>-45828</v>
      </c>
      <c r="E13" s="3">
        <v>6280.45</v>
      </c>
      <c r="F13" s="3">
        <v>1478.46</v>
      </c>
      <c r="G13" s="3">
        <v>0</v>
      </c>
      <c r="H13" s="3">
        <v>5974.86</v>
      </c>
      <c r="I13" s="3">
        <v>328.28</v>
      </c>
      <c r="J13" s="3">
        <v>0</v>
      </c>
      <c r="K13" s="3">
        <v>21551.21</v>
      </c>
      <c r="L13" s="3">
        <v>3920.01</v>
      </c>
      <c r="M13" s="3">
        <v>6385.83</v>
      </c>
      <c r="N13" s="3">
        <v>2663.31</v>
      </c>
      <c r="O13" s="3"/>
      <c r="P13">
        <f t="shared" si="1"/>
        <v>48582.41</v>
      </c>
    </row>
    <row r="14" spans="1:16" ht="12.75">
      <c r="A14" s="2" t="s">
        <v>14</v>
      </c>
      <c r="B14" s="3">
        <v>43840</v>
      </c>
      <c r="C14" s="3">
        <v>32942</v>
      </c>
      <c r="D14" s="3">
        <f t="shared" si="0"/>
        <v>-34930</v>
      </c>
      <c r="E14" s="3">
        <v>6280.45</v>
      </c>
      <c r="F14" s="3">
        <v>1923.2</v>
      </c>
      <c r="G14" s="3">
        <v>0</v>
      </c>
      <c r="H14" s="3">
        <v>5974.86</v>
      </c>
      <c r="I14" s="3">
        <v>0</v>
      </c>
      <c r="J14" s="3">
        <v>0</v>
      </c>
      <c r="K14" s="3">
        <v>6872.74</v>
      </c>
      <c r="L14" s="3">
        <v>4330.98</v>
      </c>
      <c r="M14" s="3">
        <v>5753.57</v>
      </c>
      <c r="N14" s="3">
        <v>1805.88</v>
      </c>
      <c r="O14" s="3"/>
      <c r="P14">
        <f t="shared" si="1"/>
        <v>32941.68</v>
      </c>
    </row>
    <row r="15" spans="1:16" ht="12.75">
      <c r="A15" s="2" t="s">
        <v>26</v>
      </c>
      <c r="B15" s="3">
        <v>43577</v>
      </c>
      <c r="C15" s="3">
        <v>59139</v>
      </c>
      <c r="D15" s="3">
        <f t="shared" si="0"/>
        <v>-50492</v>
      </c>
      <c r="E15" s="3">
        <v>6280.45</v>
      </c>
      <c r="F15" s="3">
        <v>961.6</v>
      </c>
      <c r="G15" s="3">
        <v>0</v>
      </c>
      <c r="H15" s="3">
        <v>6069.7</v>
      </c>
      <c r="I15" s="3">
        <v>82.07</v>
      </c>
      <c r="J15" s="3">
        <f>9790.9+1737.4+12633.6</f>
        <v>24161.9</v>
      </c>
      <c r="K15" s="3">
        <v>8190.21</v>
      </c>
      <c r="L15" s="3">
        <v>4425.82</v>
      </c>
      <c r="M15" s="3">
        <v>7049.7</v>
      </c>
      <c r="N15" s="3">
        <v>1917.45</v>
      </c>
      <c r="O15" s="3"/>
      <c r="P15">
        <f t="shared" si="1"/>
        <v>59138.899999999994</v>
      </c>
    </row>
    <row r="16" spans="1:16" ht="12.75">
      <c r="A16" s="2" t="s">
        <v>27</v>
      </c>
      <c r="B16" s="3">
        <v>52609</v>
      </c>
      <c r="C16" s="3">
        <v>49952</v>
      </c>
      <c r="D16" s="3">
        <f t="shared" si="0"/>
        <v>-47835</v>
      </c>
      <c r="E16" s="3">
        <v>6280.45</v>
      </c>
      <c r="F16" s="3">
        <v>961.6</v>
      </c>
      <c r="G16" s="3">
        <v>0</v>
      </c>
      <c r="H16" s="3">
        <v>6069.7</v>
      </c>
      <c r="I16" s="3">
        <v>328.28</v>
      </c>
      <c r="J16" s="3">
        <f aca="true" t="shared" si="2" ref="J16:J22">1680.51+347.48+2526.72</f>
        <v>4554.71</v>
      </c>
      <c r="K16" s="3">
        <v>18678.47</v>
      </c>
      <c r="L16" s="3">
        <v>4425.82</v>
      </c>
      <c r="M16" s="3">
        <v>6164.54</v>
      </c>
      <c r="N16" s="3">
        <v>2488.71</v>
      </c>
      <c r="O16" s="3"/>
      <c r="P16">
        <f t="shared" si="1"/>
        <v>49952.280000000006</v>
      </c>
    </row>
    <row r="17" spans="1:16" ht="12.75">
      <c r="A17" s="2" t="s">
        <v>15</v>
      </c>
      <c r="B17" s="3">
        <v>43510</v>
      </c>
      <c r="C17" s="3">
        <v>34852</v>
      </c>
      <c r="D17" s="3">
        <f t="shared" si="0"/>
        <v>-39177</v>
      </c>
      <c r="E17" s="3">
        <v>6280.45</v>
      </c>
      <c r="F17" s="3">
        <v>961.6</v>
      </c>
      <c r="G17" s="3">
        <v>0</v>
      </c>
      <c r="H17" s="3">
        <v>6069.7</v>
      </c>
      <c r="I17" s="3">
        <v>0</v>
      </c>
      <c r="J17" s="3">
        <f t="shared" si="2"/>
        <v>4554.71</v>
      </c>
      <c r="K17" s="3">
        <v>5271.69</v>
      </c>
      <c r="L17" s="3">
        <v>3540.66</v>
      </c>
      <c r="M17" s="7">
        <v>6512.28</v>
      </c>
      <c r="N17" s="3">
        <v>1660.91</v>
      </c>
      <c r="O17" s="3"/>
      <c r="P17">
        <f t="shared" si="1"/>
        <v>34852</v>
      </c>
    </row>
    <row r="18" spans="1:16" ht="12.75">
      <c r="A18" s="2" t="s">
        <v>16</v>
      </c>
      <c r="B18" s="7">
        <v>45393</v>
      </c>
      <c r="C18" s="7">
        <v>60893</v>
      </c>
      <c r="D18" s="3">
        <f t="shared" si="0"/>
        <v>-54677</v>
      </c>
      <c r="E18" s="3">
        <v>6280.45</v>
      </c>
      <c r="F18" s="3">
        <v>961.6</v>
      </c>
      <c r="G18" s="3">
        <v>0</v>
      </c>
      <c r="H18" s="3">
        <v>6069.7</v>
      </c>
      <c r="I18" s="7">
        <v>328.28</v>
      </c>
      <c r="J18" s="3">
        <f t="shared" si="2"/>
        <v>4554.71</v>
      </c>
      <c r="K18" s="7">
        <v>29272.1</v>
      </c>
      <c r="L18" s="7">
        <v>3698.72</v>
      </c>
      <c r="M18" s="7">
        <v>6638.73</v>
      </c>
      <c r="N18" s="7">
        <v>3088.48</v>
      </c>
      <c r="O18" s="7"/>
      <c r="P18">
        <f t="shared" si="1"/>
        <v>60892.77</v>
      </c>
    </row>
    <row r="19" spans="1:16" ht="12.75">
      <c r="A19" s="2" t="s">
        <v>17</v>
      </c>
      <c r="B19" s="7">
        <v>45393</v>
      </c>
      <c r="C19" s="8">
        <v>51243</v>
      </c>
      <c r="D19" s="3">
        <f t="shared" si="0"/>
        <v>-60527</v>
      </c>
      <c r="E19" s="3">
        <v>6280.45</v>
      </c>
      <c r="F19" s="3">
        <v>1923.2</v>
      </c>
      <c r="G19" s="3">
        <v>0</v>
      </c>
      <c r="H19" s="3">
        <v>6069.7</v>
      </c>
      <c r="I19" s="8">
        <v>0</v>
      </c>
      <c r="J19" s="3">
        <f t="shared" si="2"/>
        <v>4554.71</v>
      </c>
      <c r="K19" s="8">
        <v>18411.19</v>
      </c>
      <c r="L19" s="8">
        <v>3856.79</v>
      </c>
      <c r="M19" s="8">
        <v>7587.12</v>
      </c>
      <c r="N19" s="8">
        <v>2559.45</v>
      </c>
      <c r="O19" s="8"/>
      <c r="P19">
        <f t="shared" si="1"/>
        <v>51242.61</v>
      </c>
    </row>
    <row r="20" spans="1:16" ht="12.75">
      <c r="A20" s="2" t="s">
        <v>18</v>
      </c>
      <c r="B20" s="3">
        <v>41689</v>
      </c>
      <c r="C20" s="3">
        <v>40338</v>
      </c>
      <c r="D20" s="3">
        <f t="shared" si="0"/>
        <v>-59176</v>
      </c>
      <c r="E20" s="3">
        <v>6280.45</v>
      </c>
      <c r="F20" s="3">
        <v>2884.8</v>
      </c>
      <c r="G20" s="3">
        <v>0</v>
      </c>
      <c r="H20" s="3">
        <v>6069.7</v>
      </c>
      <c r="I20" s="3">
        <v>0</v>
      </c>
      <c r="J20" s="3">
        <f t="shared" si="2"/>
        <v>4554.71</v>
      </c>
      <c r="K20" s="3">
        <v>7111.07</v>
      </c>
      <c r="L20" s="3">
        <v>4299.37</v>
      </c>
      <c r="M20" s="3">
        <v>7176.15</v>
      </c>
      <c r="N20" s="3">
        <v>1961.65</v>
      </c>
      <c r="O20" s="3"/>
      <c r="P20">
        <f t="shared" si="1"/>
        <v>40337.9</v>
      </c>
    </row>
    <row r="21" spans="1:16" ht="12.75">
      <c r="A21" s="2" t="s">
        <v>19</v>
      </c>
      <c r="B21" s="3">
        <v>48331</v>
      </c>
      <c r="C21" s="3">
        <v>41216</v>
      </c>
      <c r="D21" s="3">
        <f t="shared" si="0"/>
        <v>-52061</v>
      </c>
      <c r="E21" s="3">
        <v>6280.45</v>
      </c>
      <c r="F21" s="3">
        <v>1848.68</v>
      </c>
      <c r="G21" s="3">
        <v>0</v>
      </c>
      <c r="H21" s="3">
        <v>6069.7</v>
      </c>
      <c r="I21" s="3">
        <v>0</v>
      </c>
      <c r="J21" s="3">
        <f t="shared" si="2"/>
        <v>4554.71</v>
      </c>
      <c r="K21" s="3">
        <v>9008.33</v>
      </c>
      <c r="L21" s="3">
        <v>4583.89</v>
      </c>
      <c r="M21" s="3">
        <v>6860.02</v>
      </c>
      <c r="N21" s="3">
        <v>2009.76</v>
      </c>
      <c r="O21" s="3"/>
      <c r="P21">
        <f t="shared" si="1"/>
        <v>41215.54</v>
      </c>
    </row>
    <row r="22" spans="1:16" ht="12.75">
      <c r="A22" s="2" t="s">
        <v>21</v>
      </c>
      <c r="B22" s="3">
        <v>49277</v>
      </c>
      <c r="C22" s="3">
        <v>52366</v>
      </c>
      <c r="D22" s="5">
        <f t="shared" si="0"/>
        <v>-55150</v>
      </c>
      <c r="E22" s="3">
        <v>6280.45</v>
      </c>
      <c r="F22" s="3">
        <v>1848.68</v>
      </c>
      <c r="G22" s="3">
        <v>1675.49</v>
      </c>
      <c r="H22" s="3">
        <v>5974.86</v>
      </c>
      <c r="I22" s="3">
        <v>328.28</v>
      </c>
      <c r="J22" s="3">
        <f t="shared" si="2"/>
        <v>4554.71</v>
      </c>
      <c r="K22" s="3">
        <v>7870.13</v>
      </c>
      <c r="L22" s="3">
        <v>5058.08</v>
      </c>
      <c r="M22" s="3">
        <v>8440.67</v>
      </c>
      <c r="N22" s="3">
        <v>2621.03</v>
      </c>
      <c r="O22" s="3">
        <v>7713.57</v>
      </c>
      <c r="P22">
        <f>E22+F22+G22+H22+I22+J22+K22+L22+M22+N22+O22</f>
        <v>52365.95</v>
      </c>
    </row>
    <row r="23" spans="1:16" ht="12.75">
      <c r="A23" s="6" t="s">
        <v>20</v>
      </c>
      <c r="B23" s="6">
        <f>SUM(B11:B22)</f>
        <v>552579</v>
      </c>
      <c r="C23" s="6">
        <f>SUM(C11:C22)</f>
        <v>539923</v>
      </c>
      <c r="D23" s="6"/>
      <c r="E23" s="6">
        <f aca="true" t="shared" si="3" ref="E23:N23">SUM(E11:E22)</f>
        <v>75365.39999999998</v>
      </c>
      <c r="F23" s="6">
        <f t="shared" si="3"/>
        <v>19075.270000000004</v>
      </c>
      <c r="G23" s="6">
        <f t="shared" si="3"/>
        <v>1675.49</v>
      </c>
      <c r="H23" s="6">
        <f t="shared" si="3"/>
        <v>72298.95999999999</v>
      </c>
      <c r="I23" s="6">
        <f t="shared" si="3"/>
        <v>1395.1899999999998</v>
      </c>
      <c r="J23" s="6">
        <f t="shared" si="3"/>
        <v>56044.869999999995</v>
      </c>
      <c r="K23" s="6">
        <f t="shared" si="3"/>
        <v>149803.18</v>
      </c>
      <c r="L23" s="6">
        <f t="shared" si="3"/>
        <v>49758.880000000005</v>
      </c>
      <c r="M23" s="6">
        <f t="shared" si="3"/>
        <v>80265.42</v>
      </c>
      <c r="N23" s="6">
        <f t="shared" si="3"/>
        <v>26526.37</v>
      </c>
      <c r="O23" s="6">
        <f>O22</f>
        <v>7713.57</v>
      </c>
      <c r="P23">
        <f>E23+F23+G23+H23+I23+J23+K23+L23+M23+N23+O23</f>
        <v>539922.6</v>
      </c>
    </row>
  </sheetData>
  <sheetProtection/>
  <mergeCells count="16">
    <mergeCell ref="O6:O9"/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M6:M9"/>
    <mergeCell ref="N6:N9"/>
    <mergeCell ref="H7:H9"/>
    <mergeCell ref="I7:I9"/>
    <mergeCell ref="J6:J9"/>
    <mergeCell ref="K6:K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2012-10-26T15:36:14Z</cp:lastPrinted>
  <dcterms:created xsi:type="dcterms:W3CDTF">2012-09-02T06:37:17Z</dcterms:created>
  <dcterms:modified xsi:type="dcterms:W3CDTF">2018-03-16T07:36:01Z</dcterms:modified>
  <cp:category/>
  <cp:version/>
  <cp:contentType/>
  <cp:contentStatus/>
</cp:coreProperties>
</file>