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<sst xmlns="http://schemas.openxmlformats.org/spreadsheetml/2006/main" count="159" uniqueCount="136">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</sst>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67</v>
      </c>
    </row>
    <row r="2" spans="1:11" ht="12.75">
      <c r="A2" t="s">
        <v>86</v>
      </c>
      <c r="K2" s="5" t="s">
        <v>131</v>
      </c>
    </row>
    <row r="3" spans="1:13" ht="12.75">
      <c r="A3" t="s">
        <v>87</v>
      </c>
      <c r="J3" s="14" t="s">
        <v>36</v>
      </c>
      <c r="K3" s="60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129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L6*114.3*1.202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L7*114.3*1.202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373.696992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373.696992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247.29948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68.6943</v>
      </c>
    </row>
    <row r="20" spans="1:13" ht="12.75">
      <c r="A20" t="s">
        <v>128</v>
      </c>
      <c r="J20" s="20"/>
      <c r="K20" s="27" t="s">
        <v>58</v>
      </c>
      <c r="L20" s="28">
        <f>SUM(L6:L19)</f>
        <v>7.74</v>
      </c>
      <c r="M20" s="33">
        <f>SUM(M6:M19)</f>
        <v>1063.387764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133</v>
      </c>
      <c r="L24" s="23">
        <f>0.06*7.1</f>
        <v>0.426</v>
      </c>
      <c r="M24" s="32">
        <f>L24*114.3*1.202*1.15</f>
        <v>67.30667514</v>
      </c>
    </row>
    <row r="25" spans="1:13" ht="12.75">
      <c r="A25" t="s">
        <v>107</v>
      </c>
      <c r="J25" s="43">
        <v>2</v>
      </c>
      <c r="K25" s="20"/>
      <c r="L25" s="34"/>
      <c r="M25" s="32">
        <f>L25*114.3*1.202*1.15</f>
        <v>0</v>
      </c>
    </row>
    <row r="26" spans="1:13" ht="12.75">
      <c r="A26" t="s">
        <v>108</v>
      </c>
      <c r="J26" s="43">
        <v>3</v>
      </c>
      <c r="K26" s="20"/>
      <c r="L26" s="34"/>
      <c r="M26" s="32">
        <f aca="true" t="shared" si="1" ref="M26:M34">L26*114.3*1.202*1.15</f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0.426</v>
      </c>
      <c r="M35" s="33">
        <f>SUM(M24:M34)</f>
        <v>67.30667514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134</v>
      </c>
      <c r="L39" s="25" t="s">
        <v>135</v>
      </c>
      <c r="M39" s="25">
        <f>6*13.3</f>
        <v>79.80000000000001</v>
      </c>
    </row>
    <row r="40" spans="1:13" ht="12.75">
      <c r="A40" s="2" t="s">
        <v>6</v>
      </c>
      <c r="F40" s="11">
        <v>37510.54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37189.94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0.9914530689240945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37689.94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2312.65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50">
        <v>3360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5672.65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5278.482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79.80000000000001</v>
      </c>
    </row>
    <row r="56" spans="1:6" ht="12.75">
      <c r="A56" s="4" t="s">
        <v>17</v>
      </c>
      <c r="B56" s="10"/>
      <c r="C56" s="10"/>
      <c r="F56" s="31">
        <f>SUM(F54:F55)</f>
        <v>5278.482</v>
      </c>
    </row>
    <row r="57" spans="1:2" ht="12.75">
      <c r="A57" s="4" t="s">
        <v>18</v>
      </c>
      <c r="B57" s="4"/>
    </row>
    <row r="58" spans="1:6" ht="12.75">
      <c r="A58" t="s">
        <v>19</v>
      </c>
      <c r="C58" s="56">
        <v>165278</v>
      </c>
      <c r="D58">
        <v>228935.4</v>
      </c>
      <c r="E58">
        <v>2665.9</v>
      </c>
      <c r="F58" s="35">
        <f>C58/D58*E58</f>
        <v>1924.6242398510674</v>
      </c>
    </row>
    <row r="59" spans="1:6" ht="12.75">
      <c r="A59" t="s">
        <v>20</v>
      </c>
      <c r="F59" s="35">
        <f>M20</f>
        <v>1063.387764</v>
      </c>
    </row>
    <row r="60" spans="1:6" ht="12.75">
      <c r="A60" t="s">
        <v>21</v>
      </c>
      <c r="F60" s="11">
        <f>M35</f>
        <v>67.30667514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79.80000000000001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0.26</v>
      </c>
      <c r="E65" t="s">
        <v>14</v>
      </c>
      <c r="F65" s="11">
        <f>B65*D65</f>
        <v>693.134</v>
      </c>
    </row>
    <row r="66" spans="1:6" ht="12.75">
      <c r="A66" s="52" t="s">
        <v>78</v>
      </c>
      <c r="B66" s="52"/>
      <c r="C66" s="52"/>
      <c r="D66" s="55"/>
      <c r="E66" s="52"/>
      <c r="F66" s="55">
        <v>0</v>
      </c>
    </row>
    <row r="67" spans="1:6" ht="12.75">
      <c r="A67" s="52" t="s">
        <v>84</v>
      </c>
      <c r="B67" s="52"/>
      <c r="C67" s="52"/>
      <c r="D67" s="55">
        <v>0</v>
      </c>
      <c r="E67" s="52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3828.252678991068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0.23</v>
      </c>
      <c r="E70" t="s">
        <v>14</v>
      </c>
      <c r="F70" s="11">
        <f>B70*D70</f>
        <v>613.157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1.03</v>
      </c>
      <c r="E73" t="s">
        <v>14</v>
      </c>
      <c r="F73" s="11">
        <f>B73*D73</f>
        <v>2745.877</v>
      </c>
    </row>
    <row r="74" spans="1:6" ht="12.75">
      <c r="A74" s="4" t="s">
        <v>29</v>
      </c>
      <c r="F74" s="31">
        <f>F70+F73</f>
        <v>3359.034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1.8</v>
      </c>
      <c r="E77" t="s">
        <v>14</v>
      </c>
      <c r="F77" s="11">
        <f>B77*D77</f>
        <v>4798.62</v>
      </c>
    </row>
    <row r="78" spans="1:6" ht="12.75">
      <c r="A78" s="4" t="s">
        <v>32</v>
      </c>
      <c r="F78" s="31">
        <f>SUM(F77)</f>
        <v>4798.62</v>
      </c>
    </row>
    <row r="79" spans="1:6" ht="12.75">
      <c r="A79" s="51" t="s">
        <v>77</v>
      </c>
      <c r="B79" s="52"/>
      <c r="C79" s="52"/>
      <c r="D79" s="53">
        <v>0</v>
      </c>
      <c r="E79" s="52"/>
      <c r="F79" s="54">
        <f>D79*E33</f>
        <v>0</v>
      </c>
    </row>
    <row r="80" spans="1:8" ht="12.75">
      <c r="A80" s="1" t="s">
        <v>33</v>
      </c>
      <c r="B80" s="1"/>
      <c r="F80" s="31">
        <f>F52+F56+F68+F74+F78+F79</f>
        <v>22937.038678991066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1330.3482433814818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6">
        <f>F80+F81</f>
        <v>24267.38692237255</v>
      </c>
    </row>
    <row r="83" spans="2:6" ht="12.75">
      <c r="B83" s="38" t="s">
        <v>68</v>
      </c>
      <c r="C83" s="39" t="s">
        <v>69</v>
      </c>
      <c r="D83" s="22" t="s">
        <v>70</v>
      </c>
      <c r="E83" s="22" t="s">
        <v>71</v>
      </c>
      <c r="F83" s="42" t="s">
        <v>132</v>
      </c>
    </row>
    <row r="84" spans="1:6" ht="12.75">
      <c r="A84" s="13"/>
      <c r="B84" s="40">
        <v>42736</v>
      </c>
      <c r="C84" s="41">
        <v>-42333</v>
      </c>
      <c r="D84" s="46">
        <f>F44</f>
        <v>37689.94</v>
      </c>
      <c r="E84" s="46">
        <f>F82</f>
        <v>24267.38692237255</v>
      </c>
      <c r="F84" s="47">
        <f>C84+D84-E84</f>
        <v>-28910.446922372546</v>
      </c>
    </row>
    <row r="85" spans="1:6" ht="12.75">
      <c r="A85" s="48"/>
      <c r="B85" s="48"/>
      <c r="C85" s="48"/>
      <c r="D85" s="48"/>
      <c r="E85" s="48"/>
      <c r="F85" s="48"/>
    </row>
    <row r="86" spans="1:6" ht="13.5" thickBot="1">
      <c r="A86" t="s">
        <v>111</v>
      </c>
      <c r="C86" s="58">
        <v>42705</v>
      </c>
      <c r="D86" s="8" t="s">
        <v>112</v>
      </c>
      <c r="E86" s="58">
        <v>42735</v>
      </c>
      <c r="F86" t="s">
        <v>113</v>
      </c>
    </row>
    <row r="87" spans="1:7" ht="13.5" thickBot="1">
      <c r="A87" t="s">
        <v>114</v>
      </c>
      <c r="F87" s="59">
        <f>E84</f>
        <v>24267.38692237255</v>
      </c>
      <c r="G87" s="48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2017-01-21T08:25:01Z</cp:lastPrinted>
  <dcterms:created xsi:type="dcterms:W3CDTF">2008-08-18T07:30:19Z</dcterms:created>
  <dcterms:modified xsi:type="dcterms:W3CDTF">2017-04-24T14:05:58Z</dcterms:modified>
  <cp:category/>
  <cp:version/>
  <cp:contentType/>
  <cp:contentStatus/>
</cp:coreProperties>
</file>