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<sst xmlns="http://schemas.openxmlformats.org/spreadsheetml/2006/main" count="178" uniqueCount="152">
  <si>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</si>
  <si>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</si>
  <si>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</si>
  <si>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</si>
  <si>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</si>
  <si>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</si>
  <si>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</si>
  <si>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</si>
  <si>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</si>
  <si>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</si>
  <si>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</si>
  <si>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</si>
  <si>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</si>
  <si>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</si>
  <si>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</si>
  <si>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</si>
  <si>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</si>
  <si>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</si>
  <si>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</si>
  <si>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</si>
  <si>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</si>
  <si>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</si>
  <si>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</si>
  <si>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</si>
  <si>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</si>
  <si>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</si>
  <si>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</si>
  <si>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</si>
  <si>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</si>
  <si>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</si>
  <si>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</si>
  <si>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</si>
  <si>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</si>
  <si>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</si>
  <si>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</si>
  <si>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</si>
  <si>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</si>
  <si>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</si>
  <si>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</si>
  <si>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</si>
  <si>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</si>
  <si>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</si>
  <si>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</si>
  <si>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</si>
  <si>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</si>
  <si>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</si>
  <si>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</si>
  <si>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</si>
  <si>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</si>
  <si>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</si>
  <si>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</si>
  <si>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</si>
  <si>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</si>
  <si>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</si>
  <si>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</si>
  <si>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</si>
  <si>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</si>
  <si>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</si>
  <si>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</si>
  <si>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</si>
  <si>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</si>
  <si>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</si>
  <si>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</si>
  <si>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</si>
  <si>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</si>
  <si>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</si>
  <si>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</si>
  <si>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</si>
  <si>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</si>
  <si>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</si>
  <si>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</si>
  <si>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</si>
  <si>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</si>
  <si>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</si>
  <si>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</si>
  <si>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</si>
  <si>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</si>
  <si>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</si>
  <si>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</si>
  <si>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</si>
  <si>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</si>
  <si>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</si>
  <si>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</si>
  <si>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</si>
  <si>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</si>
  <si>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</si>
  <si>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</si>
  <si>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</si>
  <si>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</si>
  <si>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</si>
  <si>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</si>
  <si>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</si>
  <si>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</si>
  <si>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</si>
  <si>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</si>
  <si>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</si>
  <si>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</si>
  <si>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</si>
  <si>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</si>
  <si>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</si>
  <si>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</si>
  <si>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</si>
  <si>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</si>
  <si>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</si>
  <si>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</si>
  <si>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</si>
  <si>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</si>
  <si>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</si>
  <si>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</si>
  <si>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</si>
  <si>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</si>
  <si>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</si>
  <si>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</si>
  <si>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</si>
  <si>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</si>
  <si>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</si>
  <si>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</si>
  <si>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</si>
  <si>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</si>
  <si>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</si>
  <si>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</si>
  <si>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</si>
  <si>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</si>
  <si>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</si>
  <si>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</si>
  <si>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</si>
  <si>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</si>
  <si>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</si>
  <si>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</si>
  <si>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</si>
  <si>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</si>
  <si>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</si>
  <si>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</si>
  <si>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</si>
  <si>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</si>
  <si>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</si>
  <si>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установка заглушки (1шт) т.п.</t>
  </si>
  <si>
    <t xml:space="preserve">заглушка </t>
  </si>
  <si>
    <t>1шт</t>
  </si>
  <si>
    <t>2шт</t>
  </si>
  <si>
    <t>манжета 110</t>
  </si>
  <si>
    <t>откачка воды из техподполий</t>
  </si>
  <si>
    <t>смена замка</t>
  </si>
  <si>
    <t>замок</t>
  </si>
  <si>
    <t>смена выключателя (1шт) т.п.</t>
  </si>
  <si>
    <t>выключатель</t>
  </si>
  <si>
    <t>провод</t>
  </si>
  <si>
    <t>10мп</t>
  </si>
  <si>
    <t>азс-16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</si>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</sst>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24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523.450566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522.0766799999999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7">
        <f t="shared" si="0"/>
        <v>1105.97823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18.41</v>
      </c>
      <c r="M20" s="33">
        <f>SUM(M6:M19)</f>
        <v>2529.324126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1.12</v>
      </c>
      <c r="M24" s="32">
        <f aca="true" t="shared" si="1" ref="M24:M36">L24*114.3*1.202*1.15</f>
        <v>176.9565168</v>
      </c>
    </row>
    <row r="25" spans="1:13" ht="12.75">
      <c r="A25" t="s">
        <v>106</v>
      </c>
      <c r="J25" s="20">
        <v>2</v>
      </c>
      <c r="K25" s="20" t="s">
        <v>141</v>
      </c>
      <c r="L25" s="25">
        <v>1.75</v>
      </c>
      <c r="M25" s="32">
        <f t="shared" si="1"/>
        <v>276.4945575</v>
      </c>
    </row>
    <row r="26" spans="1:13" ht="12.75">
      <c r="A26" t="s">
        <v>107</v>
      </c>
      <c r="J26" s="20">
        <v>3</v>
      </c>
      <c r="K26" s="20" t="s">
        <v>142</v>
      </c>
      <c r="L26" s="47">
        <v>1.07</v>
      </c>
      <c r="M26" s="32">
        <f t="shared" si="1"/>
        <v>169.05667229999997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144</v>
      </c>
      <c r="L27" s="25">
        <v>0.241</v>
      </c>
      <c r="M27" s="32">
        <f t="shared" si="1"/>
        <v>38.07725048999999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149</v>
      </c>
      <c r="L28" s="25">
        <f>0.05*7.1</f>
        <v>0.355</v>
      </c>
      <c r="M28" s="32">
        <f t="shared" si="1"/>
        <v>56.08889594999999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4.536</v>
      </c>
      <c r="M37" s="33">
        <f>SUM(M24:M36)</f>
        <v>716.6738930399998</v>
      </c>
    </row>
    <row r="38" ht="12.75">
      <c r="K38" s="1" t="s">
        <v>61</v>
      </c>
    </row>
    <row r="39" spans="1:13" ht="12.75">
      <c r="A39" s="2" t="s">
        <v>6</v>
      </c>
      <c r="F39" s="11">
        <f>52997.46</f>
        <v>52997.46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47685.12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0.8997623659699918</v>
      </c>
      <c r="J41" s="20">
        <v>1</v>
      </c>
      <c r="K41" s="20" t="s">
        <v>137</v>
      </c>
      <c r="L41" s="25" t="s">
        <v>138</v>
      </c>
      <c r="M41" s="25">
        <v>20.25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140</v>
      </c>
      <c r="L42" s="25" t="s">
        <v>139</v>
      </c>
      <c r="M42" s="25">
        <f>2*43</f>
        <v>86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48985.12</v>
      </c>
      <c r="J43" s="20">
        <v>3</v>
      </c>
      <c r="K43" s="20" t="s">
        <v>143</v>
      </c>
      <c r="L43" s="25" t="s">
        <v>138</v>
      </c>
      <c r="M43" s="25">
        <v>242.14</v>
      </c>
    </row>
    <row r="44" spans="10:13" ht="12.75">
      <c r="J44" s="20">
        <v>4</v>
      </c>
      <c r="K44" s="20" t="s">
        <v>145</v>
      </c>
      <c r="L44" s="25" t="s">
        <v>138</v>
      </c>
      <c r="M44" s="25">
        <f>1*65.31</f>
        <v>65.31</v>
      </c>
    </row>
    <row r="45" spans="2:13" ht="12.75">
      <c r="B45" s="1" t="s">
        <v>10</v>
      </c>
      <c r="C45" s="1"/>
      <c r="J45" s="20">
        <v>5</v>
      </c>
      <c r="K45" s="20" t="s">
        <v>146</v>
      </c>
      <c r="L45" s="25" t="s">
        <v>147</v>
      </c>
      <c r="M45" s="25">
        <f>10*9.4</f>
        <v>94</v>
      </c>
    </row>
    <row r="46" spans="10:13" ht="12.75">
      <c r="J46" s="20">
        <v>6</v>
      </c>
      <c r="K46" s="20" t="s">
        <v>148</v>
      </c>
      <c r="L46" s="25" t="s">
        <v>138</v>
      </c>
      <c r="M46" s="25">
        <v>92.2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150</v>
      </c>
      <c r="L47" s="25" t="s">
        <v>151</v>
      </c>
      <c r="M47" s="25">
        <f>5*14.5</f>
        <v>72.5</v>
      </c>
    </row>
    <row r="48" spans="1:13" ht="12.75">
      <c r="A48" t="s">
        <v>12</v>
      </c>
      <c r="F48" s="11">
        <v>4047.13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(2400+133.33)*1.202</f>
        <v>3045.0626599999996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0.53</v>
      </c>
      <c r="F50" s="5">
        <f>E50*E32</f>
        <v>1840.69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8932.88266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1.89</v>
      </c>
      <c r="E53" s="13" t="s">
        <v>14</v>
      </c>
      <c r="F53" s="11">
        <f>E32*D53</f>
        <v>6563.969999999999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0.4</v>
      </c>
      <c r="E54" t="s">
        <v>14</v>
      </c>
      <c r="F54" s="11">
        <f>B54*D54</f>
        <v>380.92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6944.889999999999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166649</v>
      </c>
      <c r="D57">
        <v>228935.4</v>
      </c>
      <c r="E57">
        <v>3473</v>
      </c>
      <c r="F57" s="34">
        <f>C57/D57*E57</f>
        <v>2528.1017134091103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2529.324126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716.6738930399998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1*600*1.202</f>
        <v>721.1999999999999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672.4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0.24</v>
      </c>
      <c r="E64" t="s">
        <v>14</v>
      </c>
      <c r="F64" s="11">
        <f>B64*D64</f>
        <v>833.52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0.87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8001.21973244911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0.26</v>
      </c>
      <c r="E69" t="s">
        <v>14</v>
      </c>
      <c r="F69" s="11">
        <f>B69*D69</f>
        <v>902.98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1.34</v>
      </c>
      <c r="E72" t="s">
        <v>14</v>
      </c>
      <c r="F72" s="11">
        <f>B72*D72</f>
        <v>4653.820000000001</v>
      </c>
      <c r="J72" s="20"/>
      <c r="K72" s="20"/>
      <c r="L72" s="30" t="s">
        <v>64</v>
      </c>
      <c r="M72" s="33">
        <f>SUM(M41:M71)</f>
        <v>672.4</v>
      </c>
    </row>
    <row r="73" spans="1:6" ht="12.75">
      <c r="A73" s="4" t="s">
        <v>29</v>
      </c>
      <c r="F73" s="31">
        <f>F69+F72</f>
        <v>5556.800000000001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2.67</v>
      </c>
      <c r="E76" t="s">
        <v>14</v>
      </c>
      <c r="F76" s="11">
        <f>B76*D76</f>
        <v>9272.91</v>
      </c>
    </row>
    <row r="77" spans="1:6" ht="12.75">
      <c r="A77" s="4" t="s">
        <v>31</v>
      </c>
      <c r="F77" s="8">
        <f>SUM(F76)</f>
        <v>9272.91</v>
      </c>
    </row>
    <row r="78" spans="1:6" ht="12.75">
      <c r="A78" s="48" t="s">
        <v>77</v>
      </c>
      <c r="B78" s="45"/>
      <c r="C78" s="45"/>
      <c r="D78" s="46">
        <v>2.44</v>
      </c>
      <c r="E78" s="45"/>
      <c r="F78" s="49">
        <f>D78*E32</f>
        <v>8474.119999999999</v>
      </c>
    </row>
    <row r="79" spans="1:6" ht="12.75">
      <c r="A79" s="1" t="s">
        <v>32</v>
      </c>
      <c r="B79" s="1"/>
      <c r="F79" s="31">
        <f>F51+F55+F67+F73+F77+F78</f>
        <v>47182.8223924491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2736.6036987620478</v>
      </c>
    </row>
    <row r="81" spans="1:6" ht="12.75">
      <c r="A81" s="1"/>
      <c r="B81" s="35" t="s">
        <v>130</v>
      </c>
      <c r="C81" s="35"/>
      <c r="D81" s="1"/>
      <c r="E81" s="56"/>
      <c r="F81" s="57">
        <v>2381.73</v>
      </c>
    </row>
    <row r="82" spans="1:6" ht="12.75">
      <c r="A82" s="1"/>
      <c r="B82" s="35" t="s">
        <v>131</v>
      </c>
      <c r="C82" s="35"/>
      <c r="D82" s="1"/>
      <c r="E82" s="56"/>
      <c r="F82" s="57">
        <v>486.05</v>
      </c>
    </row>
    <row r="83" spans="1:6" ht="12.75">
      <c r="A83" s="1"/>
      <c r="B83" s="35" t="s">
        <v>132</v>
      </c>
      <c r="C83" s="35"/>
      <c r="D83" s="1"/>
      <c r="E83" s="56"/>
      <c r="F83" s="57">
        <v>3090.15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55877.35609121116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133</v>
      </c>
    </row>
    <row r="86" spans="1:6" ht="12.75">
      <c r="A86" s="13"/>
      <c r="B86" s="38">
        <v>43435</v>
      </c>
      <c r="C86" s="39">
        <v>111190</v>
      </c>
      <c r="D86" s="42">
        <f>F43</f>
        <v>48985.12</v>
      </c>
      <c r="E86" s="42">
        <f>F84</f>
        <v>55877.35609121116</v>
      </c>
      <c r="F86" s="43">
        <f>C86+D86-E86</f>
        <v>104297.76390878884</v>
      </c>
    </row>
    <row r="88" spans="1:7" ht="13.5" thickBot="1">
      <c r="A88" t="s">
        <v>111</v>
      </c>
      <c r="C88" s="52">
        <v>43070</v>
      </c>
      <c r="D88" s="8" t="s">
        <v>112</v>
      </c>
      <c r="E88" s="52">
        <v>43100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55877.35609121116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2017-08-21T12:54:50Z</cp:lastPrinted>
  <dcterms:created xsi:type="dcterms:W3CDTF">2008-08-18T07:30:19Z</dcterms:created>
  <dcterms:modified xsi:type="dcterms:W3CDTF">2018-03-28T06:06:48Z</dcterms:modified>
  <cp:category/>
  <cp:version/>
  <cp:contentType/>
  <cp:contentStatus/>
</cp:coreProperties>
</file>