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<sst xmlns="http://schemas.openxmlformats.org/spreadsheetml/2006/main" count="156" uniqueCount="133">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</sst>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0">
      <selection activeCell="L17" sqref="L1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3</v>
      </c>
      <c r="K2" t="s">
        <v>132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131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49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9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>
        <v>4.5</v>
      </c>
      <c r="M17" s="49">
        <f t="shared" si="0"/>
        <v>618.2487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4.5</v>
      </c>
      <c r="M20" s="34">
        <f>SUM(M6:M19)</f>
        <v>618.2487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42"/>
      <c r="L25" s="23"/>
      <c r="M25" s="33">
        <f>L25*114.3*1.202*1.15</f>
        <v>0</v>
      </c>
    </row>
    <row r="26" spans="1:13" ht="12.75">
      <c r="A26" t="s">
        <v>109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3">
        <v>4</v>
      </c>
      <c r="K27" s="42"/>
      <c r="L27" s="23"/>
      <c r="M27" s="33">
        <f>L27*114.3*1.202*1.15</f>
        <v>0</v>
      </c>
    </row>
    <row r="28" spans="1:13" ht="12.75">
      <c r="A28" t="s">
        <v>111</v>
      </c>
      <c r="B28" s="1"/>
      <c r="C28" s="1"/>
      <c r="D28" s="1"/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t="s">
        <v>112</v>
      </c>
      <c r="B29" s="1"/>
      <c r="C29" s="8"/>
      <c r="D29" s="8"/>
      <c r="J29" s="20"/>
      <c r="K29" s="30" t="s">
        <v>59</v>
      </c>
      <c r="L29" s="28">
        <f>SUM(L28:L28)</f>
        <v>0</v>
      </c>
      <c r="M29" s="34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2"/>
      <c r="L34" s="23"/>
      <c r="M34" s="23"/>
    </row>
    <row r="35" spans="1:13" ht="12.75">
      <c r="A35" t="s">
        <v>3</v>
      </c>
      <c r="J35" s="23">
        <v>3</v>
      </c>
      <c r="K35" s="42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2"/>
      <c r="L36" s="23"/>
      <c r="M36" s="23"/>
    </row>
    <row r="37" spans="10:13" ht="12.75">
      <c r="J37" s="23">
        <v>5</v>
      </c>
      <c r="K37" s="42"/>
      <c r="L37" s="23"/>
      <c r="M37" s="23"/>
    </row>
    <row r="38" spans="2:13" ht="12.75">
      <c r="B38" s="1" t="s">
        <v>5</v>
      </c>
      <c r="C38" s="1"/>
      <c r="J38" s="23">
        <v>6</v>
      </c>
      <c r="K38" s="42"/>
      <c r="L38" s="23"/>
      <c r="M38" s="23"/>
    </row>
    <row r="39" spans="10:13" ht="12.75">
      <c r="J39" s="25">
        <v>7</v>
      </c>
      <c r="K39" s="43"/>
      <c r="L39" s="25">
        <v>0</v>
      </c>
      <c r="M39" s="25">
        <v>0</v>
      </c>
    </row>
    <row r="40" spans="1:13" ht="12.75">
      <c r="A40" s="2" t="s">
        <v>6</v>
      </c>
      <c r="F40" s="11">
        <v>4844.95</v>
      </c>
      <c r="J40" s="20"/>
      <c r="K40" s="20"/>
      <c r="L40" s="31" t="s">
        <v>66</v>
      </c>
      <c r="M40" s="34">
        <f>SUM(M33+M34+M35+M36)</f>
        <v>0</v>
      </c>
    </row>
    <row r="41" spans="1:6" ht="12.75">
      <c r="A41" t="s">
        <v>7</v>
      </c>
      <c r="F41" s="5">
        <v>4844.75</v>
      </c>
    </row>
    <row r="42" spans="2:6" ht="12.75">
      <c r="B42" t="s">
        <v>8</v>
      </c>
      <c r="F42" s="9">
        <f>F41/F40</f>
        <v>0.9999587199042302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4844.75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2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1.96</v>
      </c>
      <c r="E54" t="s">
        <v>15</v>
      </c>
      <c r="F54" s="11">
        <f>E33*D54</f>
        <v>742.84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742.84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166649</v>
      </c>
      <c r="D58">
        <v>228935.4</v>
      </c>
      <c r="E58">
        <v>379</v>
      </c>
      <c r="F58" s="36">
        <f>C58/D58*E58</f>
        <v>275.88555985662333</v>
      </c>
    </row>
    <row r="59" spans="1:6" ht="12.75">
      <c r="A59" t="s">
        <v>21</v>
      </c>
      <c r="F59" s="36">
        <f>M20</f>
        <v>618.2487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0.3</v>
      </c>
      <c r="E65" t="s">
        <v>15</v>
      </c>
      <c r="F65" s="11">
        <f>B65*D65</f>
        <v>113.7</v>
      </c>
    </row>
    <row r="66" spans="1:6" ht="12.75">
      <c r="A66" s="46" t="s">
        <v>76</v>
      </c>
      <c r="B66" s="46"/>
      <c r="C66" s="46"/>
      <c r="D66" s="47"/>
      <c r="E66" s="46"/>
      <c r="F66" s="4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1007.8342598566234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0.27</v>
      </c>
      <c r="E70" t="s">
        <v>15</v>
      </c>
      <c r="F70" s="11">
        <f>B70*D70</f>
        <v>102.33000000000001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1.25</v>
      </c>
      <c r="E73" t="s">
        <v>15</v>
      </c>
      <c r="F73" s="11">
        <f>B73*D73</f>
        <v>473.75</v>
      </c>
    </row>
    <row r="74" spans="1:6" ht="12.75">
      <c r="A74" s="4" t="s">
        <v>30</v>
      </c>
      <c r="F74" s="32">
        <f>F70+F73</f>
        <v>576.08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2.36</v>
      </c>
      <c r="E77" t="s">
        <v>15</v>
      </c>
      <c r="F77" s="11">
        <f>B77*D77</f>
        <v>894.4399999999999</v>
      </c>
    </row>
    <row r="78" spans="1:6" ht="12.75">
      <c r="A78" s="4" t="s">
        <v>33</v>
      </c>
      <c r="F78" s="8">
        <f>SUM(F77)</f>
        <v>894.4399999999999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4948.234259856623</v>
      </c>
    </row>
    <row r="81" spans="1:9" ht="12.75">
      <c r="A81" s="1" t="s">
        <v>77</v>
      </c>
      <c r="B81" s="1"/>
      <c r="C81" s="48">
        <v>0.028</v>
      </c>
      <c r="D81" s="1"/>
      <c r="E81" s="1"/>
      <c r="F81" s="32">
        <f>F80*2.8%</f>
        <v>138.55055927598542</v>
      </c>
      <c r="I81" s="7"/>
    </row>
    <row r="82" spans="1:6" ht="15">
      <c r="A82" s="12" t="s">
        <v>36</v>
      </c>
      <c r="B82" s="12"/>
      <c r="C82" s="12"/>
      <c r="D82" s="12"/>
      <c r="E82" s="12"/>
      <c r="F82" s="35">
        <f>F80+F81</f>
        <v>5086.784819132608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130</v>
      </c>
    </row>
    <row r="84" spans="1:6" ht="12.75">
      <c r="A84" s="13"/>
      <c r="B84" s="39">
        <v>42430</v>
      </c>
      <c r="C84" s="40">
        <v>-49024</v>
      </c>
      <c r="D84" s="44">
        <f>F44</f>
        <v>4844.75</v>
      </c>
      <c r="E84" s="44">
        <f>F82</f>
        <v>5086.784819132608</v>
      </c>
      <c r="F84" s="45">
        <f>C84+D84-E84</f>
        <v>-49266.034819132605</v>
      </c>
    </row>
    <row r="86" spans="1:6" ht="13.5" thickBot="1">
      <c r="A86" t="s">
        <v>113</v>
      </c>
      <c r="C86" s="55">
        <v>42401</v>
      </c>
      <c r="D86" s="8" t="s">
        <v>114</v>
      </c>
      <c r="E86" s="55">
        <v>42429</v>
      </c>
      <c r="F86" t="s">
        <v>115</v>
      </c>
    </row>
    <row r="87" spans="1:7" ht="13.5" thickBot="1">
      <c r="A87" t="s">
        <v>116</v>
      </c>
      <c r="F87" s="56">
        <f>E84</f>
        <v>5086.784819132608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2016-05-17T13:03:38Z</dcterms:modified>
  <cp:category/>
  <cp:version/>
  <cp:contentType/>
  <cp:contentStatus/>
</cp:coreProperties>
</file>