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<sst xmlns="http://schemas.openxmlformats.org/spreadsheetml/2006/main" count="160" uniqueCount="135">
  <si>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</si>
  <si>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</si>
  <si>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</si>
  <si>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</si>
  <si>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</si>
  <si>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</si>
  <si>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</si>
  <si>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</si>
  <si>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</si>
  <si>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</si>
  <si>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</si>
  <si>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</si>
  <si>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</si>
  <si>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</si>
  <si>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</si>
  <si>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</si>
  <si>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</si>
  <si>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</si>
  <si>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</si>
  <si>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</si>
  <si>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</si>
  <si>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</si>
  <si>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</si>
  <si>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</si>
  <si>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</si>
  <si>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</si>
  <si>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</si>
  <si>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</si>
  <si>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</si>
  <si>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</si>
  <si>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</si>
  <si>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</si>
  <si>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</si>
  <si>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</si>
  <si>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</si>
  <si>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</si>
  <si>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</si>
  <si>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</si>
  <si>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</si>
  <si>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</si>
  <si>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</si>
  <si>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</si>
  <si>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</si>
  <si>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</si>
  <si>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</si>
  <si>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</si>
  <si>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</si>
  <si>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</si>
  <si>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</si>
  <si>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</si>
  <si>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</si>
  <si>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</si>
  <si>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</si>
  <si>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</si>
  <si>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</si>
  <si>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</si>
  <si>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</si>
  <si>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</si>
  <si>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</si>
  <si>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</si>
  <si>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</si>
  <si>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</si>
  <si>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</si>
  <si>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</si>
  <si>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</si>
  <si>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</si>
  <si>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</si>
  <si>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</si>
  <si>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</si>
  <si>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</si>
  <si>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</si>
  <si>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</si>
  <si>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</si>
  <si>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</si>
  <si>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</si>
  <si>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</si>
  <si>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</si>
  <si>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</si>
  <si>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</si>
  <si>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</si>
  <si>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Кровли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</si>
  <si>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</si>
  <si>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</si>
  <si>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</si>
  <si>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</si>
  <si>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</si>
  <si>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</si>
  <si>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</si>
  <si>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</si>
  <si>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</si>
  <si>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</si>
  <si>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</si>
  <si>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</si>
  <si>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</si>
  <si>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</si>
  <si>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</si>
  <si>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</si>
  <si>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</si>
  <si>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</si>
  <si>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</si>
  <si>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</si>
  <si>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</si>
  <si>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</si>
  <si>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</si>
  <si>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</si>
  <si>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</si>
  <si>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</si>
  <si>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</si>
  <si>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</si>
  <si>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</si>
  <si>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</si>
  <si>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</si>
  <si>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</si>
  <si>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</si>
  <si>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</si>
  <si>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</si>
  <si>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</si>
  <si>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</si>
  <si>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</si>
  <si>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</si>
  <si>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</si>
  <si>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</si>
  <si>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</si>
  <si>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</si>
  <si>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</si>
  <si>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</si>
  <si>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</si>
  <si>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</si>
  <si>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</si>
  <si>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</si>
  <si>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</si>
  <si>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>ост.на 01.03</t>
  </si>
  <si>
    <t>февраля</t>
  </si>
  <si>
    <t xml:space="preserve">                    за   февраль  2016 г.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</si>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</sst>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8">
      <selection activeCell="K38" sqref="K38:M38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5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102</v>
      </c>
      <c r="D2" s="8">
        <v>2</v>
      </c>
      <c r="K2" t="s">
        <v>133</v>
      </c>
    </row>
    <row r="3" spans="1:13" ht="12.75">
      <c r="A3" t="s">
        <v>103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:13" ht="12.75">
      <c r="A4" t="s">
        <v>104</v>
      </c>
      <c r="J4" s="15" t="s">
        <v>39</v>
      </c>
      <c r="K4" s="21" t="s">
        <v>40</v>
      </c>
      <c r="L4" s="21" t="s">
        <v>42</v>
      </c>
      <c r="M4" s="21" t="s">
        <v>45</v>
      </c>
    </row>
    <row r="5" spans="5:13" ht="12.75">
      <c r="E5" s="8">
        <v>29</v>
      </c>
      <c r="F5" s="8" t="s">
        <v>132</v>
      </c>
      <c r="G5" s="8" t="s">
        <v>105</v>
      </c>
      <c r="J5" s="15"/>
      <c r="K5" s="15"/>
      <c r="L5" s="21" t="s">
        <v>43</v>
      </c>
      <c r="M5" s="21"/>
    </row>
    <row r="6" spans="1:13" ht="12.75">
      <c r="A6" t="s">
        <v>106</v>
      </c>
      <c r="J6" s="20">
        <v>1</v>
      </c>
      <c r="K6" s="20" t="s">
        <v>80</v>
      </c>
      <c r="L6" s="25">
        <v>0</v>
      </c>
      <c r="M6" s="49">
        <f>L6*114.3*1.202</f>
        <v>0</v>
      </c>
    </row>
    <row r="7" spans="2:13" ht="12.75">
      <c r="B7" t="s">
        <v>107</v>
      </c>
      <c r="C7" s="1" t="s">
        <v>108</v>
      </c>
      <c r="D7" s="8" t="s">
        <v>130</v>
      </c>
      <c r="J7" s="14">
        <v>2</v>
      </c>
      <c r="K7" s="14" t="s">
        <v>46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47</v>
      </c>
      <c r="L8" s="21"/>
      <c r="M8" s="49">
        <f t="shared" si="0"/>
        <v>0</v>
      </c>
    </row>
    <row r="9" spans="1:13" ht="12.75">
      <c r="A9" t="s">
        <v>109</v>
      </c>
      <c r="J9" s="16"/>
      <c r="K9" s="16" t="s">
        <v>48</v>
      </c>
      <c r="L9" s="23"/>
      <c r="M9" s="49">
        <f t="shared" si="0"/>
        <v>0</v>
      </c>
    </row>
    <row r="10" spans="5:13" ht="12.75">
      <c r="E10" t="s">
        <v>110</v>
      </c>
      <c r="J10" s="15">
        <v>3</v>
      </c>
      <c r="K10" s="24" t="s">
        <v>49</v>
      </c>
      <c r="L10" s="21"/>
      <c r="M10" s="49">
        <f t="shared" si="0"/>
        <v>0</v>
      </c>
    </row>
    <row r="11" spans="5:13" ht="12.75">
      <c r="E11" t="s">
        <v>111</v>
      </c>
      <c r="J11" s="16"/>
      <c r="K11" s="18" t="s">
        <v>51</v>
      </c>
      <c r="L11" s="23"/>
      <c r="M11" s="49">
        <f t="shared" si="0"/>
        <v>0</v>
      </c>
    </row>
    <row r="12" spans="5:13" ht="12.75">
      <c r="E12" t="s">
        <v>112</v>
      </c>
      <c r="J12" s="14">
        <v>4</v>
      </c>
      <c r="K12" s="17" t="s">
        <v>50</v>
      </c>
      <c r="L12" s="22"/>
      <c r="M12" s="49">
        <f t="shared" si="0"/>
        <v>0</v>
      </c>
    </row>
    <row r="13" spans="5:13" ht="12.75">
      <c r="E13" t="s">
        <v>113</v>
      </c>
      <c r="J13" s="16"/>
      <c r="K13" s="18" t="s">
        <v>82</v>
      </c>
      <c r="L13" s="23"/>
      <c r="M13" s="49">
        <f t="shared" si="0"/>
        <v>0</v>
      </c>
    </row>
    <row r="14" spans="1:13" ht="12.75">
      <c r="A14" t="s">
        <v>114</v>
      </c>
      <c r="J14" s="20">
        <v>5</v>
      </c>
      <c r="K14" s="19" t="s">
        <v>52</v>
      </c>
      <c r="L14" s="25">
        <v>0</v>
      </c>
      <c r="M14" s="49">
        <f t="shared" si="0"/>
        <v>0</v>
      </c>
    </row>
    <row r="15" spans="1:13" ht="12.75">
      <c r="A15" t="s">
        <v>115</v>
      </c>
      <c r="J15" s="14">
        <v>6</v>
      </c>
      <c r="K15" s="17" t="s">
        <v>53</v>
      </c>
      <c r="L15" s="22"/>
      <c r="M15" s="49">
        <f t="shared" si="0"/>
        <v>0</v>
      </c>
    </row>
    <row r="16" spans="5:13" ht="12.75">
      <c r="E16" t="s">
        <v>116</v>
      </c>
      <c r="J16" s="15" t="s">
        <v>54</v>
      </c>
      <c r="K16" s="26" t="s">
        <v>55</v>
      </c>
      <c r="L16" s="21"/>
      <c r="M16" s="49">
        <f t="shared" si="0"/>
        <v>0</v>
      </c>
    </row>
    <row r="17" spans="5:13" ht="12.75">
      <c r="E17" t="s">
        <v>117</v>
      </c>
      <c r="J17" s="15" t="s">
        <v>56</v>
      </c>
      <c r="K17" s="26" t="s">
        <v>84</v>
      </c>
      <c r="L17" s="21"/>
      <c r="M17" s="49">
        <f t="shared" si="0"/>
        <v>0</v>
      </c>
    </row>
    <row r="18" spans="5:13" ht="12.75">
      <c r="E18" t="s">
        <v>118</v>
      </c>
      <c r="J18" s="15" t="s">
        <v>58</v>
      </c>
      <c r="K18" s="26" t="s">
        <v>57</v>
      </c>
      <c r="L18" s="21"/>
      <c r="M18" s="49">
        <f t="shared" si="0"/>
        <v>0</v>
      </c>
    </row>
    <row r="19" spans="1:13" ht="12.75">
      <c r="A19" t="s">
        <v>119</v>
      </c>
      <c r="J19" s="16" t="s">
        <v>83</v>
      </c>
      <c r="K19" s="18" t="s">
        <v>59</v>
      </c>
      <c r="L19" s="23">
        <v>0.5</v>
      </c>
      <c r="M19" s="49">
        <f t="shared" si="0"/>
        <v>68.6943</v>
      </c>
    </row>
    <row r="20" spans="1:13" ht="12.75">
      <c r="A20" t="s">
        <v>120</v>
      </c>
      <c r="J20" s="20"/>
      <c r="K20" s="27" t="s">
        <v>60</v>
      </c>
      <c r="L20" s="28">
        <f>SUM(L6:L19)</f>
        <v>0.5</v>
      </c>
      <c r="M20" s="34">
        <f>SUM(M6:M19)</f>
        <v>68.6943</v>
      </c>
    </row>
    <row r="21" spans="1:11" ht="12.75">
      <c r="A21" t="s">
        <v>121</v>
      </c>
      <c r="K21" s="1" t="s">
        <v>61</v>
      </c>
    </row>
    <row r="22" spans="1:13" ht="12.75">
      <c r="A22" t="s">
        <v>122</v>
      </c>
      <c r="J22" s="22" t="s">
        <v>38</v>
      </c>
      <c r="K22" s="14"/>
      <c r="L22" s="22" t="s">
        <v>41</v>
      </c>
      <c r="M22" s="22" t="s">
        <v>44</v>
      </c>
    </row>
    <row r="23" spans="1:13" ht="12.75">
      <c r="A23" t="s">
        <v>123</v>
      </c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t="s">
        <v>124</v>
      </c>
      <c r="J24" s="23">
        <v>1</v>
      </c>
      <c r="K24" s="43"/>
      <c r="L24" s="23"/>
      <c r="M24" s="33">
        <f aca="true" t="shared" si="1" ref="M24:M33">L24*114.3*1.202*1.15</f>
        <v>0</v>
      </c>
    </row>
    <row r="25" spans="1:13" ht="12.75">
      <c r="A25" t="s">
        <v>125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126</v>
      </c>
      <c r="J26" s="23">
        <v>3</v>
      </c>
      <c r="K26" s="43"/>
      <c r="L26" s="23"/>
      <c r="M26" s="33">
        <f t="shared" si="1"/>
        <v>0</v>
      </c>
    </row>
    <row r="27" spans="1:13" ht="12.75">
      <c r="A27" s="56" t="s">
        <v>127</v>
      </c>
      <c r="B27" s="56"/>
      <c r="C27" s="56"/>
      <c r="D27" s="56"/>
      <c r="E27" s="56"/>
      <c r="F27" s="56"/>
      <c r="G27" s="56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128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129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702</v>
      </c>
      <c r="F33" t="s">
        <v>68</v>
      </c>
      <c r="J33" s="25">
        <v>10</v>
      </c>
      <c r="K33" s="44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68</v>
      </c>
      <c r="J34" s="20"/>
      <c r="K34" s="30" t="s">
        <v>60</v>
      </c>
      <c r="L34" s="28">
        <f>SUM(L33:L33)</f>
        <v>0</v>
      </c>
      <c r="M34" s="34">
        <f>SUM(M24:M33)</f>
        <v>0</v>
      </c>
    </row>
    <row r="35" spans="1:11" ht="12.75">
      <c r="A35" t="s">
        <v>3</v>
      </c>
      <c r="K35" s="1" t="s">
        <v>64</v>
      </c>
    </row>
    <row r="36" spans="1:13" ht="12.75">
      <c r="A36" t="s">
        <v>4</v>
      </c>
      <c r="E36">
        <v>70</v>
      </c>
      <c r="F36" t="s">
        <v>68</v>
      </c>
      <c r="J36" s="22" t="s">
        <v>38</v>
      </c>
      <c r="K36" s="22"/>
      <c r="L36" s="22" t="s">
        <v>65</v>
      </c>
      <c r="M36" s="22" t="s">
        <v>44</v>
      </c>
    </row>
    <row r="37" spans="1:13" ht="12.75">
      <c r="A37" t="s">
        <v>5</v>
      </c>
      <c r="E37">
        <v>1352</v>
      </c>
      <c r="F37" t="s">
        <v>68</v>
      </c>
      <c r="J37" s="23" t="s">
        <v>39</v>
      </c>
      <c r="K37" s="23" t="s">
        <v>40</v>
      </c>
      <c r="L37" s="23"/>
      <c r="M37" s="23" t="s">
        <v>66</v>
      </c>
    </row>
    <row r="38" spans="1:13" ht="12.75">
      <c r="A38" t="s">
        <v>6</v>
      </c>
      <c r="E38">
        <v>42.1</v>
      </c>
      <c r="F38" t="s">
        <v>68</v>
      </c>
      <c r="J38" s="23">
        <v>1</v>
      </c>
      <c r="K38" s="43" t="s">
        <v>134</v>
      </c>
      <c r="L38" s="23"/>
      <c r="M38" s="23">
        <v>250.83</v>
      </c>
    </row>
    <row r="39" spans="10:13" ht="12.75">
      <c r="J39" s="23">
        <v>2</v>
      </c>
      <c r="K39" s="43"/>
      <c r="L39" s="23"/>
      <c r="M39" s="23"/>
    </row>
    <row r="40" spans="2:13" ht="12.75">
      <c r="B40" s="1" t="s">
        <v>7</v>
      </c>
      <c r="C40" s="1"/>
      <c r="J40" s="23">
        <v>3</v>
      </c>
      <c r="K40" s="43"/>
      <c r="L40" s="23"/>
      <c r="M40" s="23"/>
    </row>
    <row r="41" spans="10:13" ht="12.75">
      <c r="J41" s="23">
        <v>4</v>
      </c>
      <c r="K41" s="43"/>
      <c r="L41" s="23"/>
      <c r="M41" s="23"/>
    </row>
    <row r="42" spans="1:13" ht="12.75">
      <c r="A42" s="2" t="s">
        <v>8</v>
      </c>
      <c r="F42" s="11">
        <v>5251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3919.76</v>
      </c>
      <c r="J43" s="23">
        <v>6</v>
      </c>
      <c r="K43" s="43"/>
      <c r="L43" s="23"/>
      <c r="M43" s="23"/>
    </row>
    <row r="44" spans="2:13" ht="12.75">
      <c r="B44" t="s">
        <v>10</v>
      </c>
      <c r="F44" s="9">
        <f>F43/F42</f>
        <v>0.746478765949343</v>
      </c>
      <c r="J44" s="23">
        <v>7</v>
      </c>
      <c r="K44" s="43"/>
      <c r="L44" s="23"/>
      <c r="M44" s="23"/>
    </row>
    <row r="45" spans="1:13" ht="12.75">
      <c r="A45" s="3" t="s">
        <v>11</v>
      </c>
      <c r="B45" s="3"/>
      <c r="C45" s="3"/>
      <c r="D45" s="3"/>
      <c r="E45" s="1"/>
      <c r="F45" s="8">
        <f>F43</f>
        <v>3919.76</v>
      </c>
      <c r="J45" s="23">
        <v>8</v>
      </c>
      <c r="K45" s="43"/>
      <c r="L45" s="23"/>
      <c r="M45" s="23"/>
    </row>
    <row r="46" spans="10:13" ht="12.75">
      <c r="J46" s="23">
        <v>9</v>
      </c>
      <c r="K46" s="43"/>
      <c r="L46" s="23"/>
      <c r="M46" s="23"/>
    </row>
    <row r="47" spans="2:13" ht="12.75">
      <c r="B47" s="1" t="s">
        <v>12</v>
      </c>
      <c r="C47" s="1"/>
      <c r="J47" s="23">
        <v>10</v>
      </c>
      <c r="K47" s="43"/>
      <c r="L47" s="23"/>
      <c r="M47" s="23"/>
    </row>
    <row r="48" spans="10:13" ht="12.75">
      <c r="J48" s="23">
        <v>11</v>
      </c>
      <c r="K48" s="43"/>
      <c r="L48" s="23"/>
      <c r="M48" s="23"/>
    </row>
    <row r="49" spans="1:13" ht="12.75">
      <c r="A49" s="4" t="s">
        <v>13</v>
      </c>
      <c r="B49" s="4"/>
      <c r="C49" s="4"/>
      <c r="D49" s="4"/>
      <c r="E49" s="4"/>
      <c r="F49" s="4"/>
      <c r="J49" s="23">
        <v>12</v>
      </c>
      <c r="K49" s="43"/>
      <c r="L49" s="23"/>
      <c r="M49" s="23"/>
    </row>
    <row r="50" spans="1:13" ht="12.75">
      <c r="A50" t="s">
        <v>14</v>
      </c>
      <c r="F50" s="11">
        <v>923.07</v>
      </c>
      <c r="J50" s="23">
        <v>13</v>
      </c>
      <c r="K50" s="43"/>
      <c r="L50" s="23"/>
      <c r="M50" s="23"/>
    </row>
    <row r="51" spans="1:13" ht="12.75">
      <c r="A51" s="6" t="s">
        <v>17</v>
      </c>
      <c r="J51" s="23">
        <v>14</v>
      </c>
      <c r="K51" s="43"/>
      <c r="L51" s="23"/>
      <c r="M51" s="23"/>
    </row>
    <row r="52" spans="1:13" ht="12.75">
      <c r="A52" s="6" t="s">
        <v>85</v>
      </c>
      <c r="E52" s="5">
        <v>0.03</v>
      </c>
      <c r="F52" s="5">
        <f>E52*E33</f>
        <v>21.06</v>
      </c>
      <c r="J52" s="25">
        <v>15</v>
      </c>
      <c r="K52" s="44"/>
      <c r="L52" s="25"/>
      <c r="M52" s="25"/>
    </row>
    <row r="53" spans="1:13" ht="12.75">
      <c r="A53" s="4" t="s">
        <v>36</v>
      </c>
      <c r="F53" s="32">
        <f>F50+F51+F52</f>
        <v>944.13</v>
      </c>
      <c r="J53" s="20"/>
      <c r="K53" s="20"/>
      <c r="L53" s="31" t="s">
        <v>67</v>
      </c>
      <c r="M53" s="34">
        <f>SUM(M38:M52)</f>
        <v>250.83</v>
      </c>
    </row>
    <row r="54" ht="12.75">
      <c r="A54" s="4" t="s">
        <v>18</v>
      </c>
    </row>
    <row r="55" spans="1:6" ht="12.75">
      <c r="A55" t="s">
        <v>76</v>
      </c>
      <c r="D55" s="5">
        <v>1.77</v>
      </c>
      <c r="E55" t="s">
        <v>16</v>
      </c>
      <c r="F55" s="11">
        <f>E33*D55</f>
        <v>1242.54</v>
      </c>
    </row>
    <row r="56" spans="1:6" ht="12.75">
      <c r="A56" t="s">
        <v>81</v>
      </c>
      <c r="B56">
        <v>0</v>
      </c>
      <c r="C56" t="s">
        <v>15</v>
      </c>
      <c r="D56" s="5">
        <v>0</v>
      </c>
      <c r="E56" t="s">
        <v>16</v>
      </c>
      <c r="F56" s="5">
        <f>B56*D56</f>
        <v>0</v>
      </c>
    </row>
    <row r="57" spans="1:6" ht="12.75">
      <c r="A57" s="4" t="s">
        <v>19</v>
      </c>
      <c r="B57" s="10"/>
      <c r="C57" s="10"/>
      <c r="F57" s="32">
        <f>SUM(F55:F56)</f>
        <v>1242.54</v>
      </c>
    </row>
    <row r="58" spans="1:2" ht="12.75">
      <c r="A58" s="4" t="s">
        <v>20</v>
      </c>
      <c r="B58" s="4"/>
    </row>
    <row r="59" spans="1:6" ht="12.75">
      <c r="A59" t="s">
        <v>21</v>
      </c>
      <c r="C59" s="53">
        <v>156020</v>
      </c>
      <c r="D59">
        <v>228935.4</v>
      </c>
      <c r="E59">
        <v>702</v>
      </c>
      <c r="F59" s="36">
        <f>C59/D59*E59</f>
        <v>478.4146095361399</v>
      </c>
    </row>
    <row r="60" spans="1:6" ht="12.75">
      <c r="A60" t="s">
        <v>22</v>
      </c>
      <c r="F60" s="36">
        <f>M20</f>
        <v>68.6943</v>
      </c>
    </row>
    <row r="61" spans="1:6" ht="12.75">
      <c r="A61" t="s">
        <v>23</v>
      </c>
      <c r="F61" s="11">
        <f>M34</f>
        <v>0</v>
      </c>
    </row>
    <row r="62" spans="1:6" ht="12.75">
      <c r="A62" t="s">
        <v>74</v>
      </c>
      <c r="F62" s="5">
        <v>0</v>
      </c>
    </row>
    <row r="63" spans="1:6" ht="12.75">
      <c r="A63" t="s">
        <v>24</v>
      </c>
      <c r="F63" s="11">
        <f>M53</f>
        <v>250.83</v>
      </c>
    </row>
    <row r="64" spans="1:6" ht="12.75">
      <c r="A64" t="s">
        <v>25</v>
      </c>
      <c r="F64" s="5"/>
    </row>
    <row r="65" spans="1:6" ht="12.75">
      <c r="A65" t="s">
        <v>26</v>
      </c>
      <c r="F65" s="5"/>
    </row>
    <row r="66" spans="2:6" ht="12.75">
      <c r="B66">
        <v>702</v>
      </c>
      <c r="C66" t="s">
        <v>15</v>
      </c>
      <c r="D66" s="11">
        <v>0.31</v>
      </c>
      <c r="E66" t="s">
        <v>16</v>
      </c>
      <c r="F66" s="11">
        <f>B66*D66</f>
        <v>217.62</v>
      </c>
    </row>
    <row r="67" spans="1:6" ht="12.75">
      <c r="A67" t="s">
        <v>86</v>
      </c>
      <c r="D67" s="11">
        <v>0</v>
      </c>
      <c r="F67" s="11">
        <f>D67*E33</f>
        <v>0</v>
      </c>
    </row>
    <row r="68" spans="1:6" ht="12.75">
      <c r="A68" s="4" t="s">
        <v>27</v>
      </c>
      <c r="B68" s="10"/>
      <c r="C68" s="10"/>
      <c r="F68" s="32">
        <f>SUM(F59:F67)</f>
        <v>1015.5589095361399</v>
      </c>
    </row>
    <row r="69" spans="1:6" ht="12.75">
      <c r="A69" s="4" t="s">
        <v>28</v>
      </c>
      <c r="F69" s="5"/>
    </row>
    <row r="70" spans="1:6" ht="12.75">
      <c r="A70" t="s">
        <v>29</v>
      </c>
      <c r="B70">
        <v>702</v>
      </c>
      <c r="C70" t="s">
        <v>68</v>
      </c>
      <c r="D70" s="5">
        <v>0.23</v>
      </c>
      <c r="E70" t="s">
        <v>16</v>
      </c>
      <c r="F70" s="11">
        <f>B70*D70</f>
        <v>161.46</v>
      </c>
    </row>
    <row r="71" spans="1:6" ht="12.75">
      <c r="A71" t="s">
        <v>30</v>
      </c>
      <c r="F71" s="5"/>
    </row>
    <row r="72" spans="1:6" ht="12.75">
      <c r="A72" s="7" t="s">
        <v>75</v>
      </c>
      <c r="F72" s="5"/>
    </row>
    <row r="73" spans="2:6" ht="12.75">
      <c r="B73">
        <v>702</v>
      </c>
      <c r="C73" t="s">
        <v>15</v>
      </c>
      <c r="D73" s="11">
        <v>0.97</v>
      </c>
      <c r="E73" t="s">
        <v>16</v>
      </c>
      <c r="F73" s="11">
        <f>B73*D73</f>
        <v>680.9399999999999</v>
      </c>
    </row>
    <row r="74" spans="1:6" ht="12.75">
      <c r="A74" s="47" t="s">
        <v>77</v>
      </c>
      <c r="B74" s="47"/>
      <c r="C74" s="47"/>
      <c r="D74" s="48"/>
      <c r="E74" s="47"/>
      <c r="F74" s="48">
        <v>0</v>
      </c>
    </row>
    <row r="75" spans="1:6" ht="12.75">
      <c r="A75" s="4" t="s">
        <v>31</v>
      </c>
      <c r="F75" s="32">
        <f>F70+F73+F74</f>
        <v>842.4</v>
      </c>
    </row>
    <row r="76" ht="12.75">
      <c r="A76" s="4" t="s">
        <v>32</v>
      </c>
    </row>
    <row r="77" spans="1:6" ht="12.75">
      <c r="A77" s="7" t="s">
        <v>33</v>
      </c>
      <c r="B77" s="7"/>
      <c r="C77" s="7"/>
      <c r="D77" s="7"/>
      <c r="E77" s="7"/>
      <c r="F77" s="7"/>
    </row>
    <row r="78" spans="2:6" ht="12.75">
      <c r="B78">
        <v>702</v>
      </c>
      <c r="C78" t="s">
        <v>15</v>
      </c>
      <c r="D78" s="11">
        <v>1.68</v>
      </c>
      <c r="E78" t="s">
        <v>16</v>
      </c>
      <c r="F78" s="11">
        <f>B78*D78</f>
        <v>1179.36</v>
      </c>
    </row>
    <row r="79" spans="1:6" ht="12.75">
      <c r="A79" s="4" t="s">
        <v>34</v>
      </c>
      <c r="F79" s="8">
        <f>SUM(F78)</f>
        <v>1179.36</v>
      </c>
    </row>
    <row r="80" spans="1:6" ht="12.75">
      <c r="A80" s="50" t="s">
        <v>79</v>
      </c>
      <c r="B80" s="47"/>
      <c r="C80" s="47"/>
      <c r="D80" s="51">
        <v>0</v>
      </c>
      <c r="E80" s="47"/>
      <c r="F80" s="52">
        <f>D80*E33</f>
        <v>0</v>
      </c>
    </row>
    <row r="81" spans="1:9" ht="12.75">
      <c r="A81" s="1" t="s">
        <v>35</v>
      </c>
      <c r="B81" s="1"/>
      <c r="F81" s="32">
        <f>F53+F57+F68+F75+F79+F80</f>
        <v>5223.98890953614</v>
      </c>
      <c r="I81" s="7"/>
    </row>
    <row r="82" spans="1:6" ht="12.75">
      <c r="A82" s="1" t="s">
        <v>78</v>
      </c>
      <c r="B82" s="37"/>
      <c r="C82" s="37">
        <v>0.028</v>
      </c>
      <c r="D82" s="1"/>
      <c r="E82" s="1"/>
      <c r="F82" s="32">
        <f>F81*2.8%</f>
        <v>146.27168946701192</v>
      </c>
    </row>
    <row r="83" spans="1:6" ht="15">
      <c r="A83" s="12" t="s">
        <v>37</v>
      </c>
      <c r="B83" s="12"/>
      <c r="C83" s="12"/>
      <c r="D83" s="12"/>
      <c r="E83" s="12"/>
      <c r="F83" s="35">
        <f>F81+F82</f>
        <v>5370.2605990031525</v>
      </c>
    </row>
    <row r="84" spans="2:6" ht="12.75">
      <c r="B84" s="38" t="s">
        <v>70</v>
      </c>
      <c r="C84" s="39" t="s">
        <v>71</v>
      </c>
      <c r="D84" s="22" t="s">
        <v>72</v>
      </c>
      <c r="E84" s="22" t="s">
        <v>73</v>
      </c>
      <c r="F84" s="42" t="s">
        <v>131</v>
      </c>
    </row>
    <row r="85" spans="1:6" ht="12.75">
      <c r="A85" s="13"/>
      <c r="B85" s="40">
        <v>42401</v>
      </c>
      <c r="C85" s="41">
        <v>-256914</v>
      </c>
      <c r="D85" s="45">
        <f>F45</f>
        <v>3919.76</v>
      </c>
      <c r="E85" s="45">
        <f>F83</f>
        <v>5370.2605990031525</v>
      </c>
      <c r="F85" s="46">
        <f>C85+D85-E85</f>
        <v>-258364.50059900313</v>
      </c>
    </row>
    <row r="86" spans="3:5" ht="12.75">
      <c r="C86" s="8"/>
      <c r="D86" s="8"/>
      <c r="E86" s="8"/>
    </row>
    <row r="87" spans="1:6" ht="13.5" thickBot="1">
      <c r="A87" t="s">
        <v>87</v>
      </c>
      <c r="C87" s="54">
        <v>42401</v>
      </c>
      <c r="D87" s="8" t="s">
        <v>88</v>
      </c>
      <c r="E87" s="54">
        <v>42429</v>
      </c>
      <c r="F87" t="s">
        <v>89</v>
      </c>
    </row>
    <row r="88" spans="1:7" ht="13.5" thickBot="1">
      <c r="A88" t="s">
        <v>90</v>
      </c>
      <c r="F88" s="55">
        <f>E85</f>
        <v>5370.2605990031525</v>
      </c>
      <c r="G88" t="s">
        <v>16</v>
      </c>
    </row>
    <row r="89" ht="12.75">
      <c r="A89" t="s">
        <v>91</v>
      </c>
    </row>
    <row r="90" ht="12.75">
      <c r="A90" t="s">
        <v>92</v>
      </c>
    </row>
    <row r="91" ht="12.75">
      <c r="A91" t="s">
        <v>93</v>
      </c>
    </row>
    <row r="92" ht="12.75">
      <c r="A92" t="s">
        <v>94</v>
      </c>
    </row>
    <row r="93" ht="12.75">
      <c r="A93" t="s">
        <v>95</v>
      </c>
    </row>
    <row r="94" ht="12.75">
      <c r="A94" t="s">
        <v>96</v>
      </c>
    </row>
    <row r="95" ht="12.75">
      <c r="A95" t="s">
        <v>97</v>
      </c>
    </row>
    <row r="97" ht="12.75">
      <c r="B97" t="s">
        <v>98</v>
      </c>
    </row>
    <row r="99" ht="12.75">
      <c r="A99" t="s">
        <v>99</v>
      </c>
    </row>
    <row r="102" ht="12.75">
      <c r="A102" t="s">
        <v>100</v>
      </c>
    </row>
    <row r="105" ht="12.75">
      <c r="A105" t="s">
        <v>101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2014-09-30T10:12:53Z</cp:lastPrinted>
  <dcterms:created xsi:type="dcterms:W3CDTF">2008-08-18T07:30:19Z</dcterms:created>
  <dcterms:modified xsi:type="dcterms:W3CDTF">2016-04-21T10:31:31Z</dcterms:modified>
  <cp:category/>
  <cp:version/>
  <cp:contentType/>
  <cp:contentStatus/>
</cp:coreProperties>
</file>