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<sst xmlns="http://schemas.openxmlformats.org/spreadsheetml/2006/main" count="160" uniqueCount="139">
  <si>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</si>
  <si>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</si>
  <si>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</si>
  <si>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</si>
  <si>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</si>
  <si>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</si>
  <si>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</si>
  <si>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</si>
  <si>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</si>
  <si>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</si>
  <si>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</si>
  <si>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</si>
  <si>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</si>
  <si>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</si>
  <si>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</si>
  <si>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</si>
  <si>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</si>
  <si>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</si>
  <si>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</si>
  <si>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</si>
  <si>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</si>
  <si>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</si>
  <si>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</si>
  <si>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</si>
  <si>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</si>
  <si>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</si>
  <si>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</si>
  <si>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</si>
  <si>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</si>
  <si>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</si>
  <si>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</si>
  <si>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</si>
  <si>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</si>
  <si>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</si>
  <si>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</si>
  <si>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</si>
  <si>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</si>
  <si>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</si>
  <si>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</si>
  <si>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</si>
  <si>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</si>
  <si>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</si>
  <si>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</si>
  <si>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</si>
  <si>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</si>
  <si>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</si>
  <si>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</si>
  <si>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</si>
  <si>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</si>
  <si>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</si>
  <si>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</si>
  <si>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</si>
  <si>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</si>
  <si>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</si>
  <si>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</si>
  <si>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</si>
  <si>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</si>
  <si>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</si>
  <si>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</si>
  <si>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</si>
  <si>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</si>
  <si>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</si>
  <si>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</si>
  <si>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</si>
  <si>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</si>
  <si>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</si>
  <si>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</si>
  <si>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</si>
  <si>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</si>
  <si>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</si>
  <si>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</si>
  <si>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</si>
  <si>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</si>
  <si>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</si>
  <si>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</si>
  <si>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</si>
  <si>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</si>
  <si>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</si>
  <si>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</si>
  <si>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</si>
  <si>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</si>
  <si>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</si>
  <si>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</si>
  <si>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</si>
  <si>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</si>
  <si>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</si>
  <si>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</si>
  <si>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</si>
  <si>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</si>
  <si>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</si>
  <si>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</si>
  <si>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</si>
  <si>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</si>
  <si>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</si>
  <si>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</si>
  <si>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</si>
  <si>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</si>
  <si>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</si>
  <si>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</si>
  <si>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</si>
  <si>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</si>
  <si>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</si>
  <si>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</si>
  <si>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</si>
  <si>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</si>
  <si>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</si>
  <si>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</si>
  <si>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</si>
  <si>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</si>
  <si>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</si>
  <si>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</si>
  <si>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</si>
  <si>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</si>
  <si>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</si>
  <si>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</si>
  <si>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</si>
  <si>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</si>
  <si>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</si>
  <si>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</si>
  <si>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</si>
  <si>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</si>
  <si>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</si>
  <si>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</si>
  <si>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</si>
  <si>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</si>
  <si>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</si>
  <si>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</si>
  <si>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</si>
  <si>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</si>
  <si>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</si>
  <si>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мая</t>
  </si>
  <si>
    <t>ост.на 01.06</t>
  </si>
  <si>
    <t xml:space="preserve">                               за   май  2016 г.</t>
  </si>
  <si>
    <t>замок</t>
  </si>
  <si>
    <t>1шт</t>
  </si>
  <si>
    <t>смена замка (1шт) эл.уз.</t>
  </si>
  <si>
    <t>смена ламп (1шт) п-д3</t>
  </si>
  <si>
    <t>лампа</t>
  </si>
  <si>
    <t>( горбольница, ростелеком, комстар,)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</si>
</sst>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2">
      <selection activeCell="B43" sqref="B43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5</v>
      </c>
      <c r="K2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130</v>
      </c>
      <c r="G5" s="8" t="s">
        <v>96</v>
      </c>
      <c r="J5" s="15"/>
      <c r="K5" s="15"/>
      <c r="L5" s="21" t="s">
        <v>40</v>
      </c>
      <c r="M5" s="21"/>
    </row>
    <row r="6" spans="1:13" ht="12.75">
      <c r="A6" t="s">
        <v>97</v>
      </c>
      <c r="J6" s="20">
        <v>1</v>
      </c>
      <c r="K6" s="20" t="s">
        <v>79</v>
      </c>
      <c r="L6" s="25">
        <v>2.86</v>
      </c>
      <c r="M6" s="50">
        <f>L6*114.3*1.202</f>
        <v>392.93139599999995</v>
      </c>
    </row>
    <row r="7" spans="2:13" ht="12.75">
      <c r="B7" t="s">
        <v>98</v>
      </c>
      <c r="C7" s="1" t="s">
        <v>99</v>
      </c>
      <c r="D7" s="8">
        <v>2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100</v>
      </c>
      <c r="J9" s="16"/>
      <c r="K9" s="16" t="s">
        <v>45</v>
      </c>
      <c r="L9" s="23"/>
      <c r="M9" s="50">
        <f t="shared" si="0"/>
        <v>0</v>
      </c>
    </row>
    <row r="10" spans="5:13" ht="12.75">
      <c r="E10" s="7" t="s">
        <v>101</v>
      </c>
      <c r="F10" s="7"/>
      <c r="G10" s="7"/>
      <c r="H10" s="7"/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s="7" t="s">
        <v>102</v>
      </c>
      <c r="F11" s="7"/>
      <c r="G11" s="7"/>
      <c r="H11" s="7"/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s="7" t="s">
        <v>103</v>
      </c>
      <c r="F12" s="7"/>
      <c r="G12" s="7"/>
      <c r="H12" s="7"/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s="7" t="s">
        <v>104</v>
      </c>
      <c r="F13" s="7"/>
      <c r="G13" s="7"/>
      <c r="H13" s="7"/>
      <c r="J13" s="16"/>
      <c r="K13" s="18" t="s">
        <v>82</v>
      </c>
      <c r="L13" s="23">
        <v>2.98</v>
      </c>
      <c r="M13" s="50">
        <f t="shared" si="0"/>
        <v>409.41802799999994</v>
      </c>
    </row>
    <row r="14" spans="1:13" ht="12.75">
      <c r="A14" t="s">
        <v>105</v>
      </c>
      <c r="J14" s="20">
        <v>5</v>
      </c>
      <c r="K14" s="19" t="s">
        <v>49</v>
      </c>
      <c r="L14" s="25">
        <v>6.52</v>
      </c>
      <c r="M14" s="50">
        <f t="shared" si="0"/>
        <v>895.7736719999998</v>
      </c>
    </row>
    <row r="15" spans="1:13" ht="12.75">
      <c r="A15" t="s">
        <v>106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s="7" t="s">
        <v>107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s="7" t="s">
        <v>108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50">
        <f t="shared" si="0"/>
        <v>148.379688</v>
      </c>
    </row>
    <row r="18" spans="5:13" ht="12.75">
      <c r="E18" s="7" t="s">
        <v>109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50">
        <f t="shared" si="0"/>
        <v>0</v>
      </c>
    </row>
    <row r="19" spans="1:13" ht="12.75">
      <c r="A19" t="s">
        <v>110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111</v>
      </c>
      <c r="J20" s="20"/>
      <c r="K20" s="27" t="s">
        <v>57</v>
      </c>
      <c r="L20" s="28">
        <f>SUM(L6:L19)</f>
        <v>13.94</v>
      </c>
      <c r="M20" s="34">
        <f>SUM(M6:M19)</f>
        <v>1915.197084</v>
      </c>
    </row>
    <row r="21" spans="1:11" ht="12.75">
      <c r="A21" t="s">
        <v>129</v>
      </c>
      <c r="K21" s="1" t="s">
        <v>58</v>
      </c>
    </row>
    <row r="22" spans="1:13" ht="12.75">
      <c r="A22" t="s">
        <v>112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114</v>
      </c>
      <c r="J24" s="20">
        <v>1</v>
      </c>
      <c r="K24" s="20" t="s">
        <v>135</v>
      </c>
      <c r="L24" s="25">
        <v>1.07</v>
      </c>
      <c r="M24" s="33">
        <f aca="true" t="shared" si="1" ref="M24:M34">L24*114.3*1.202*1.15</f>
        <v>169.05667229999997</v>
      </c>
    </row>
    <row r="25" spans="1:13" ht="12.75">
      <c r="A25" t="s">
        <v>115</v>
      </c>
      <c r="J25" s="20">
        <v>2</v>
      </c>
      <c r="K25" s="20" t="s">
        <v>136</v>
      </c>
      <c r="L25" s="25">
        <f>0.01*7.1</f>
        <v>0.071</v>
      </c>
      <c r="M25" s="33">
        <f t="shared" si="1"/>
        <v>11.217779189999998</v>
      </c>
    </row>
    <row r="26" spans="1:13" ht="12.75">
      <c r="A26" t="s">
        <v>116</v>
      </c>
      <c r="J26" s="20">
        <v>3</v>
      </c>
      <c r="K26" s="20"/>
      <c r="L26" s="25"/>
      <c r="M26" s="33">
        <f t="shared" si="1"/>
        <v>0</v>
      </c>
    </row>
    <row r="27" spans="1:13" ht="12.75">
      <c r="A27" s="55" t="s">
        <v>117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1.141</v>
      </c>
      <c r="M35" s="34">
        <f>SUM(M24:M34)</f>
        <v>180.27445148999996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133</v>
      </c>
      <c r="L39" s="25" t="s">
        <v>134</v>
      </c>
      <c r="M39" s="25">
        <v>254.39</v>
      </c>
    </row>
    <row r="40" spans="1:13" ht="12.75">
      <c r="A40" s="2" t="s">
        <v>6</v>
      </c>
      <c r="F40" s="11">
        <v>30231.71</v>
      </c>
      <c r="J40" s="20">
        <v>2</v>
      </c>
      <c r="K40" s="20" t="s">
        <v>137</v>
      </c>
      <c r="L40" s="25" t="s">
        <v>134</v>
      </c>
      <c r="M40" s="25">
        <v>13.45</v>
      </c>
    </row>
    <row r="41" spans="1:13" ht="12.75">
      <c r="A41" t="s">
        <v>7</v>
      </c>
      <c r="F41" s="5">
        <v>33669.39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1.1137110669558552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138</v>
      </c>
      <c r="F43" s="11">
        <f>1559.2+250+400</f>
        <v>2209.2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35878.59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v>2724.53</v>
      </c>
      <c r="J50" s="20">
        <v>12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6771.66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1.77</v>
      </c>
      <c r="E54" t="s">
        <v>14</v>
      </c>
      <c r="F54" s="11">
        <f>E33*D54</f>
        <v>4191.006</v>
      </c>
      <c r="J54" s="20">
        <v>16</v>
      </c>
      <c r="K54" s="20"/>
      <c r="L54" s="25"/>
      <c r="M54" s="25"/>
    </row>
    <row r="55" spans="1:13" ht="12.75">
      <c r="A55" t="s">
        <v>81</v>
      </c>
      <c r="B55">
        <v>744.6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4191.006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28">
        <f>SUM(M39:M56)</f>
        <v>267.84</v>
      </c>
    </row>
    <row r="58" spans="1:6" ht="12.75">
      <c r="A58" t="s">
        <v>19</v>
      </c>
      <c r="C58">
        <v>165964</v>
      </c>
      <c r="D58">
        <v>228935.4</v>
      </c>
      <c r="E58">
        <v>2367.8</v>
      </c>
      <c r="F58" s="36">
        <f>C58/D58*E58</f>
        <v>1716.5084962832311</v>
      </c>
    </row>
    <row r="59" spans="1:6" ht="12.75">
      <c r="A59" t="s">
        <v>20</v>
      </c>
      <c r="F59" s="36">
        <f>M20</f>
        <v>1915.197084</v>
      </c>
    </row>
    <row r="60" spans="1:6" ht="12.75">
      <c r="A60" t="s">
        <v>21</v>
      </c>
      <c r="F60" s="11">
        <f>M35</f>
        <v>180.27445148999996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267.84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0.4</v>
      </c>
      <c r="E65" t="s">
        <v>14</v>
      </c>
      <c r="F65" s="11">
        <f>B65*D65</f>
        <v>947.1200000000001</v>
      </c>
    </row>
    <row r="66" spans="1:6" ht="12.75">
      <c r="A66" s="57" t="s">
        <v>77</v>
      </c>
      <c r="B66" s="57"/>
      <c r="C66" s="57"/>
      <c r="D66" s="58"/>
      <c r="E66" s="57"/>
      <c r="F66" s="58">
        <v>0</v>
      </c>
    </row>
    <row r="67" spans="1:6" ht="12.75">
      <c r="A67" s="46" t="s">
        <v>86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5026.940031773232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0.21</v>
      </c>
      <c r="E70" s="7"/>
      <c r="F70" s="11">
        <f>B70*D70</f>
        <v>497.238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0.98</v>
      </c>
      <c r="F73" s="11">
        <f>B73*D73</f>
        <v>2320.444</v>
      </c>
    </row>
    <row r="74" spans="1:6" ht="12.75">
      <c r="A74" s="4" t="s">
        <v>29</v>
      </c>
      <c r="B74" s="1"/>
      <c r="F74" s="32">
        <f>F70+F73</f>
        <v>2817.682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2.01</v>
      </c>
      <c r="E77" t="s">
        <v>14</v>
      </c>
      <c r="F77" s="11">
        <f>B77*D77</f>
        <v>4759.278</v>
      </c>
    </row>
    <row r="78" spans="1:6" ht="12.75">
      <c r="A78" s="4" t="s">
        <v>31</v>
      </c>
      <c r="B78" s="1"/>
      <c r="F78" s="32">
        <f>SUM(F77)</f>
        <v>4759.278</v>
      </c>
    </row>
    <row r="79" spans="1:6" ht="12.75">
      <c r="A79" s="51" t="s">
        <v>80</v>
      </c>
      <c r="B79" s="52"/>
      <c r="C79" s="46"/>
      <c r="D79" s="48">
        <v>0</v>
      </c>
      <c r="E79" s="46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23566.566031773233</v>
      </c>
    </row>
    <row r="81" spans="1:9" ht="12.75">
      <c r="A81" s="1" t="s">
        <v>78</v>
      </c>
      <c r="B81" s="37"/>
      <c r="C81" s="49">
        <v>0.058</v>
      </c>
      <c r="D81" s="1"/>
      <c r="E81" s="1"/>
      <c r="F81" s="32">
        <f>F80*5.8%</f>
        <v>1366.8608298428474</v>
      </c>
      <c r="I81" s="7"/>
    </row>
    <row r="82" spans="1:6" ht="15">
      <c r="A82" s="12" t="s">
        <v>34</v>
      </c>
      <c r="B82" s="12"/>
      <c r="C82" s="12"/>
      <c r="D82" s="12"/>
      <c r="E82" s="12"/>
      <c r="F82" s="35">
        <f>F80+F81</f>
        <v>24933.42686161608</v>
      </c>
    </row>
    <row r="83" spans="2:6" ht="12.75">
      <c r="B83" s="38" t="s">
        <v>67</v>
      </c>
      <c r="C83" s="39" t="s">
        <v>68</v>
      </c>
      <c r="D83" s="14" t="s">
        <v>69</v>
      </c>
      <c r="E83" s="14" t="s">
        <v>70</v>
      </c>
      <c r="F83" s="43" t="s">
        <v>131</v>
      </c>
    </row>
    <row r="84" spans="1:6" ht="12.75">
      <c r="A84" s="13"/>
      <c r="B84" s="40">
        <v>42491</v>
      </c>
      <c r="C84" s="41">
        <v>-25579</v>
      </c>
      <c r="D84" s="42">
        <f>F44</f>
        <v>35878.59</v>
      </c>
      <c r="E84" s="42">
        <f>F82</f>
        <v>24933.42686161608</v>
      </c>
      <c r="F84" s="44">
        <f>C84+D84-E84</f>
        <v>-14633.836861616084</v>
      </c>
    </row>
    <row r="86" spans="1:6" ht="13.5" thickBot="1">
      <c r="A86" t="s">
        <v>87</v>
      </c>
      <c r="C86" s="54">
        <v>42491</v>
      </c>
      <c r="D86" s="8" t="s">
        <v>88</v>
      </c>
      <c r="E86" s="54">
        <v>42521</v>
      </c>
      <c r="F86" t="s">
        <v>89</v>
      </c>
    </row>
    <row r="87" spans="1:7" ht="13.5" thickBot="1">
      <c r="A87" t="s">
        <v>90</v>
      </c>
      <c r="F87" s="56">
        <f>E84</f>
        <v>24933.42686161608</v>
      </c>
      <c r="G87" t="s">
        <v>14</v>
      </c>
    </row>
    <row r="88" ht="12.75">
      <c r="A88" t="s">
        <v>91</v>
      </c>
    </row>
    <row r="89" ht="12.75">
      <c r="A89" t="s">
        <v>92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2016-05-05T09:16:22Z</cp:lastPrinted>
  <dcterms:created xsi:type="dcterms:W3CDTF">2008-08-18T07:30:19Z</dcterms:created>
  <dcterms:modified xsi:type="dcterms:W3CDTF">2016-08-17T06:46:18Z</dcterms:modified>
  <cp:category/>
  <cp:version/>
  <cp:contentType/>
  <cp:contentStatus/>
</cp:coreProperties>
</file>