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<sst xmlns="http://schemas.openxmlformats.org/spreadsheetml/2006/main" count="162" uniqueCount="141">
  <si>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</si>
  <si>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</si>
  <si>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</si>
  <si>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</si>
  <si>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</si>
  <si>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</si>
  <si>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</si>
  <si>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</si>
  <si>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</si>
  <si>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</si>
  <si>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</si>
  <si>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</si>
  <si>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</si>
  <si>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</si>
  <si>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</si>
  <si>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</si>
  <si>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</si>
  <si>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</si>
  <si>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</si>
  <si>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</si>
  <si>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</si>
  <si>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</si>
  <si>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</si>
  <si>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</si>
  <si>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</si>
  <si>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</si>
  <si>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</si>
  <si>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</si>
  <si>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</si>
  <si>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</si>
  <si>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</si>
  <si>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</si>
  <si>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</si>
  <si>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</si>
  <si>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</si>
  <si>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</si>
  <si>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</si>
  <si>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</si>
  <si>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</si>
  <si>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</si>
  <si>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</si>
  <si>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</si>
  <si>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</si>
  <si>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</si>
  <si>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</si>
  <si>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</si>
  <si>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</si>
  <si>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</si>
  <si>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</si>
  <si>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</si>
  <si>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</si>
  <si>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</si>
  <si>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</si>
  <si>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</si>
  <si>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</si>
  <si>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</si>
  <si>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</si>
  <si>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</si>
  <si>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</si>
  <si>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</si>
  <si>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</si>
  <si>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</si>
  <si>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</si>
  <si>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</si>
  <si>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</si>
  <si>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</si>
  <si>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</si>
  <si>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</si>
  <si>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</si>
  <si>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</si>
  <si>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</si>
  <si>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</si>
  <si>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</si>
  <si>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</si>
  <si>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</si>
  <si>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</si>
  <si>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</si>
  <si>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</si>
  <si>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</si>
  <si>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</si>
  <si>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</si>
  <si>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</si>
  <si>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</si>
  <si>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</si>
  <si>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</si>
  <si>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</si>
  <si>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</si>
  <si>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</si>
  <si>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</si>
  <si>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</si>
  <si>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</si>
  <si>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</si>
  <si>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</si>
  <si>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</si>
  <si>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</si>
  <si>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</si>
  <si>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</si>
  <si>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</si>
  <si>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</si>
  <si>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</si>
  <si>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</si>
  <si>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</si>
  <si>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</si>
  <si>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</si>
  <si>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</si>
  <si>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</si>
  <si>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</si>
  <si>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</si>
  <si>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</si>
  <si>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</si>
  <si>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</si>
  <si>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</si>
  <si>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</si>
  <si>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</si>
  <si>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</si>
  <si>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</si>
  <si>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</si>
  <si>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</si>
  <si>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</si>
  <si>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</si>
  <si>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</si>
  <si>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</si>
  <si>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</si>
  <si>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</si>
  <si>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</si>
  <si>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</si>
  <si>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</si>
  <si>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</si>
  <si>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</si>
  <si>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</si>
  <si>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</si>
  <si>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</si>
  <si>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</si>
  <si>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</si>
  <si>
    <t>промывка, опрессовка системы отопления</t>
  </si>
  <si>
    <t>демонтаж, монтаж эл.узла (1шт)</t>
  </si>
  <si>
    <t>смена вентиля д 15 (3шт)</t>
  </si>
  <si>
    <t>вентиль д 15</t>
  </si>
  <si>
    <t>3шт</t>
  </si>
  <si>
    <t xml:space="preserve">смена ламп (3шт) 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</si>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</sst>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6</v>
      </c>
      <c r="K2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4.5600000000000005</v>
      </c>
      <c r="M20" s="34">
        <f>SUM(M6:M19)</f>
        <v>626.4920159999999</v>
      </c>
    </row>
    <row r="21" spans="1:11" ht="12.75">
      <c r="A21" t="s">
        <v>130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134</v>
      </c>
      <c r="L24" s="25">
        <v>120.45</v>
      </c>
      <c r="M24" s="33">
        <f aca="true" t="shared" si="1" ref="M24:M34">L24*114.3*1.202*1.15</f>
        <v>19030.725400499996</v>
      </c>
    </row>
    <row r="25" spans="1:13" ht="12.75">
      <c r="A25" t="s">
        <v>115</v>
      </c>
      <c r="J25" s="20">
        <v>2</v>
      </c>
      <c r="K25" s="20" t="s">
        <v>135</v>
      </c>
      <c r="L25" s="25">
        <v>3.12</v>
      </c>
      <c r="M25" s="33">
        <f t="shared" si="1"/>
        <v>492.95029679999993</v>
      </c>
    </row>
    <row r="26" spans="1:13" ht="12.75">
      <c r="A26" t="s">
        <v>116</v>
      </c>
      <c r="J26" s="20">
        <v>3</v>
      </c>
      <c r="K26" s="20" t="s">
        <v>136</v>
      </c>
      <c r="L26" s="25">
        <f>0.03*81</f>
        <v>2.4299999999999997</v>
      </c>
      <c r="M26" s="33">
        <f t="shared" si="1"/>
        <v>383.9324426999999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 t="s">
        <v>139</v>
      </c>
      <c r="L27" s="25">
        <v>0.21</v>
      </c>
      <c r="M27" s="33">
        <f t="shared" si="1"/>
        <v>33.1793469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126.21</v>
      </c>
      <c r="M35" s="34">
        <f>SUM(M24:M34)</f>
        <v>19940.787486899997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3*225.6</f>
        <v>676.8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140</v>
      </c>
      <c r="L40" s="25" t="s">
        <v>138</v>
      </c>
      <c r="M40" s="25">
        <f>3*12.5</f>
        <v>37.5</v>
      </c>
    </row>
    <row r="41" spans="1:13" ht="12.75">
      <c r="A41" t="s">
        <v>7</v>
      </c>
      <c r="F41" s="5">
        <v>30466.59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1.0077693256517744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129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32675.79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(1680+223.33)*1.202</f>
        <v>2287.80266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6334.93266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4191.006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0.4</v>
      </c>
      <c r="E55" t="s">
        <v>14</v>
      </c>
      <c r="F55" s="11">
        <f>B55*D55</f>
        <v>297.84000000000003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4488.8460000000005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714.3</v>
      </c>
    </row>
    <row r="58" spans="1:6" ht="12.75">
      <c r="A58" t="s">
        <v>19</v>
      </c>
      <c r="C58">
        <v>161506</v>
      </c>
      <c r="D58">
        <v>228935.4</v>
      </c>
      <c r="E58">
        <v>2367.8</v>
      </c>
      <c r="F58" s="36">
        <f>C58/D58*E58</f>
        <v>1670.4009375570577</v>
      </c>
    </row>
    <row r="59" spans="1:6" ht="12.75">
      <c r="A59" t="s">
        <v>20</v>
      </c>
      <c r="F59" s="36">
        <f>M20</f>
        <v>626.4920159999999</v>
      </c>
    </row>
    <row r="60" spans="1:6" ht="12.75">
      <c r="A60" t="s">
        <v>21</v>
      </c>
      <c r="F60" s="11">
        <f>M35</f>
        <v>19940.787486899997</v>
      </c>
    </row>
    <row r="61" spans="1:6" ht="12.75">
      <c r="A61" t="s">
        <v>73</v>
      </c>
      <c r="F61" s="5">
        <f>600*1.202</f>
        <v>721.1999999999999</v>
      </c>
    </row>
    <row r="62" spans="1:6" ht="12.75">
      <c r="A62" t="s">
        <v>22</v>
      </c>
      <c r="F62" s="5">
        <f>M57</f>
        <v>714.3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0.3</v>
      </c>
      <c r="E65" t="s">
        <v>14</v>
      </c>
      <c r="F65" s="11">
        <f>B65*D65</f>
        <v>710.34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24383.520440457054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</v>
      </c>
      <c r="E70" s="7"/>
      <c r="F70" s="11">
        <f>B70*D70</f>
        <v>473.56000000000006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1.01</v>
      </c>
      <c r="F73" s="11">
        <f>B73*D73</f>
        <v>2391.478</v>
      </c>
    </row>
    <row r="74" spans="1:6" ht="12.75">
      <c r="A74" s="4" t="s">
        <v>29</v>
      </c>
      <c r="B74" s="1"/>
      <c r="F74" s="32">
        <f>F70+F73</f>
        <v>2865.038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1.98</v>
      </c>
      <c r="E77" t="s">
        <v>14</v>
      </c>
      <c r="F77" s="11">
        <f>B77*D77</f>
        <v>4688.244000000001</v>
      </c>
    </row>
    <row r="78" spans="1:6" ht="12.75">
      <c r="A78" s="4" t="s">
        <v>31</v>
      </c>
      <c r="B78" s="1"/>
      <c r="F78" s="32">
        <f>SUM(F77)</f>
        <v>4688.244000000001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42760.58110045705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2480.1137038265088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45240.69480428356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133</v>
      </c>
    </row>
    <row r="84" spans="1:6" ht="12.75">
      <c r="A84" s="13"/>
      <c r="B84" s="40">
        <v>42522</v>
      </c>
      <c r="C84" s="41">
        <v>-14634</v>
      </c>
      <c r="D84" s="42">
        <f>F44</f>
        <v>32675.79</v>
      </c>
      <c r="E84" s="42">
        <f>F82</f>
        <v>45240.69480428356</v>
      </c>
      <c r="F84" s="44">
        <f>C84+D84-E84</f>
        <v>-27198.904804283557</v>
      </c>
    </row>
    <row r="86" spans="1:6" ht="13.5" thickBot="1">
      <c r="A86" t="s">
        <v>87</v>
      </c>
      <c r="C86" s="54">
        <v>42522</v>
      </c>
      <c r="D86" s="8" t="s">
        <v>88</v>
      </c>
      <c r="E86" s="54">
        <v>42551</v>
      </c>
      <c r="F86" t="s">
        <v>89</v>
      </c>
    </row>
    <row r="87" spans="1:7" ht="13.5" thickBot="1">
      <c r="A87" t="s">
        <v>90</v>
      </c>
      <c r="F87" s="56">
        <f>E84</f>
        <v>45240.69480428356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2016-09-01T13:41:35Z</dcterms:modified>
  <cp:category/>
  <cp:version/>
  <cp:contentType/>
  <cp:contentStatus/>
</cp:coreProperties>
</file>