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<sst xmlns="http://schemas.openxmlformats.org/spreadsheetml/2006/main" count="156" uniqueCount="133">
  <si>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</si>
  <si>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</si>
  <si>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</si>
  <si>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</si>
  <si>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</si>
  <si>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</si>
  <si>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</si>
  <si>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</si>
  <si>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</si>
  <si>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</si>
  <si>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</si>
  <si>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</si>
  <si>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</si>
  <si>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</si>
  <si>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</si>
  <si>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</si>
  <si>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</si>
  <si>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</si>
  <si>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</si>
  <si>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</si>
  <si>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</si>
  <si>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</si>
  <si>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</si>
  <si>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</si>
  <si>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</si>
  <si>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</si>
  <si>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</si>
  <si>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</si>
  <si>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</si>
  <si>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</si>
  <si>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</si>
  <si>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</si>
  <si>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</si>
  <si>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</si>
  <si>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</si>
  <si>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</si>
  <si>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</si>
  <si>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</si>
  <si>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</si>
  <si>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</si>
  <si>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</si>
  <si>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</si>
  <si>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</si>
  <si>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</si>
  <si>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</si>
  <si>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</si>
  <si>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</si>
  <si>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</si>
  <si>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</si>
  <si>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</si>
  <si>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</si>
  <si>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</si>
  <si>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</si>
  <si>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</si>
  <si>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</si>
  <si>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</si>
  <si>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</si>
  <si>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</si>
  <si>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</si>
  <si>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</si>
  <si>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</si>
  <si>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</si>
  <si>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</si>
  <si>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</si>
  <si>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</si>
  <si>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</si>
  <si>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</si>
  <si>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</si>
  <si>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</si>
  <si>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</si>
  <si>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</si>
  <si>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</si>
  <si>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</si>
  <si>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</si>
  <si>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</si>
  <si>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</si>
  <si>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</si>
  <si>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</si>
  <si>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</si>
  <si>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</si>
  <si>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</si>
  <si>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</si>
  <si>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</si>
  <si>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</si>
  <si>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</si>
  <si>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</si>
  <si>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</si>
  <si>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</si>
  <si>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</si>
  <si>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</si>
  <si>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</si>
  <si>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</si>
  <si>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</si>
  <si>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</si>
  <si>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</si>
  <si>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</si>
  <si>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</si>
  <si>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</si>
  <si>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</si>
  <si>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</si>
  <si>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</si>
  <si>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</si>
  <si>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</si>
  <si>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</si>
  <si>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</si>
  <si>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</si>
  <si>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</si>
  <si>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</si>
  <si>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</si>
  <si>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</si>
  <si>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</si>
  <si>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</si>
  <si>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</si>
  <si>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</si>
  <si>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</si>
  <si>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</si>
  <si>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</si>
  <si>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</si>
  <si>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</si>
  <si>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</si>
  <si>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</si>
  <si>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</si>
  <si>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</si>
  <si>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</si>
  <si>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</si>
  <si>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</si>
  <si>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</si>
  <si>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</si>
  <si>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</si>
  <si>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</si>
  <si>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мая</t>
  </si>
  <si>
    <t>ост.на 01.06</t>
  </si>
  <si>
    <t xml:space="preserve">                               за   май 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</si>
</sst>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">
      <selection activeCell="L6" sqref="L6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5</v>
      </c>
      <c r="K2" t="s">
        <v>132</v>
      </c>
    </row>
    <row r="3" spans="1:13" ht="12.75">
      <c r="A3" t="s">
        <v>87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130</v>
      </c>
      <c r="G5" s="8" t="s">
        <v>89</v>
      </c>
      <c r="J5" s="15"/>
      <c r="K5" s="15"/>
      <c r="L5" s="21" t="s">
        <v>42</v>
      </c>
      <c r="M5" s="21"/>
    </row>
    <row r="6" spans="1:13" ht="12.75">
      <c r="A6" t="s">
        <v>90</v>
      </c>
      <c r="J6" s="20">
        <v>1</v>
      </c>
      <c r="K6" s="20" t="s">
        <v>77</v>
      </c>
      <c r="L6" s="25">
        <v>0</v>
      </c>
      <c r="M6" s="46">
        <f>L6*114.3*1.202</f>
        <v>0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45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100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101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102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103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104</v>
      </c>
      <c r="J20" s="20"/>
      <c r="K20" s="27" t="s">
        <v>59</v>
      </c>
      <c r="L20" s="28">
        <f>SUM(L6:L19)</f>
        <v>0</v>
      </c>
      <c r="M20" s="34">
        <f>SUM(M6:M19)</f>
        <v>0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106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107</v>
      </c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108</v>
      </c>
      <c r="J25" s="23">
        <v>2</v>
      </c>
      <c r="K25" s="23"/>
      <c r="L25" s="23"/>
      <c r="M25" s="33">
        <f>L25*114.3*1.202*1.15</f>
        <v>0</v>
      </c>
    </row>
    <row r="26" spans="1:13" ht="12.75">
      <c r="A26" t="s">
        <v>109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53" t="s">
        <v>110</v>
      </c>
      <c r="B27" s="53"/>
      <c r="C27" s="53"/>
      <c r="D27" s="53"/>
      <c r="E27" s="53"/>
      <c r="F27" s="53"/>
      <c r="G27" s="53"/>
      <c r="J27" s="20"/>
      <c r="K27" s="30" t="s">
        <v>59</v>
      </c>
      <c r="L27" s="28">
        <v>0</v>
      </c>
      <c r="M27" s="34">
        <f>SUM(M24:M26)</f>
        <v>0</v>
      </c>
    </row>
    <row r="28" spans="1:11" ht="12.75">
      <c r="A28" t="s">
        <v>111</v>
      </c>
      <c r="B28" s="1"/>
      <c r="C28" s="1"/>
      <c r="D28" s="1"/>
      <c r="K28" s="1" t="s">
        <v>63</v>
      </c>
    </row>
    <row r="29" spans="1:13" ht="12.75">
      <c r="A29" t="s">
        <v>112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2"/>
      <c r="L31" s="23"/>
      <c r="M31" s="23"/>
    </row>
    <row r="32" spans="10:13" ht="12.75">
      <c r="J32" s="23">
        <v>2</v>
      </c>
      <c r="K32" s="42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2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2"/>
      <c r="L34" s="25"/>
      <c r="M34" s="25"/>
    </row>
    <row r="35" spans="1:13" ht="12.75">
      <c r="A35" t="s">
        <v>3</v>
      </c>
      <c r="J35" s="20"/>
      <c r="K35" s="20"/>
      <c r="L35" s="31" t="s">
        <v>66</v>
      </c>
      <c r="M35" s="34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4864.09</v>
      </c>
    </row>
    <row r="41" spans="1:6" ht="12.75">
      <c r="A41" t="s">
        <v>7</v>
      </c>
      <c r="F41" s="5">
        <v>6072.5</v>
      </c>
    </row>
    <row r="42" spans="2:6" ht="12.75">
      <c r="B42" t="s">
        <v>8</v>
      </c>
      <c r="F42" s="9">
        <f>F41/F40</f>
        <v>1.2484349590570898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6072.5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1362.98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2">
        <f>F49+F50+F51</f>
        <v>1362.98</v>
      </c>
    </row>
    <row r="53" ht="12.75">
      <c r="A53" s="4" t="s">
        <v>17</v>
      </c>
    </row>
    <row r="54" spans="1:6" ht="12.75">
      <c r="A54" t="s">
        <v>74</v>
      </c>
      <c r="D54" s="5">
        <v>1.77</v>
      </c>
      <c r="E54" t="s">
        <v>15</v>
      </c>
      <c r="F54" s="11">
        <f>E33*D54</f>
        <v>674.9010000000001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674.9010000000001</v>
      </c>
    </row>
    <row r="57" spans="1:2" ht="12.75">
      <c r="A57" s="4" t="s">
        <v>19</v>
      </c>
      <c r="B57" s="4"/>
    </row>
    <row r="58" spans="1:6" ht="12.75">
      <c r="A58" t="s">
        <v>20</v>
      </c>
      <c r="C58" s="52">
        <v>165964</v>
      </c>
      <c r="D58">
        <v>228935.4</v>
      </c>
      <c r="E58">
        <v>279.1</v>
      </c>
      <c r="F58" s="35">
        <f>C58/D58*E58</f>
        <v>202.33023114817544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0.4</v>
      </c>
      <c r="E65" t="s">
        <v>15</v>
      </c>
      <c r="F65" s="11">
        <f>B65*D65</f>
        <v>152.52</v>
      </c>
    </row>
    <row r="66" spans="1:6" ht="12.75">
      <c r="A66" s="48" t="s">
        <v>80</v>
      </c>
      <c r="B66" s="48"/>
      <c r="C66" s="48"/>
      <c r="D66" s="51"/>
      <c r="E66" s="48"/>
      <c r="F66" s="51">
        <v>0</v>
      </c>
    </row>
    <row r="67" spans="1:6" ht="12.75">
      <c r="A67" s="48" t="s">
        <v>85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354.85023114817545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0.21</v>
      </c>
      <c r="E70" t="s">
        <v>15</v>
      </c>
      <c r="F70" s="11">
        <f>B70*D70</f>
        <v>80.073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0.98</v>
      </c>
      <c r="E73" t="s">
        <v>15</v>
      </c>
      <c r="F73" s="11">
        <f>B73*D73</f>
        <v>373.674</v>
      </c>
    </row>
    <row r="74" spans="1:6" ht="12.75">
      <c r="A74" s="4" t="s">
        <v>30</v>
      </c>
      <c r="F74" s="32">
        <f>F70+F73</f>
        <v>453.74699999999996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2.01</v>
      </c>
      <c r="E77" t="s">
        <v>15</v>
      </c>
      <c r="F77" s="11">
        <f>B77*D77</f>
        <v>766.4129999999999</v>
      </c>
    </row>
    <row r="78" spans="1:6" ht="12.75">
      <c r="A78" s="4" t="s">
        <v>33</v>
      </c>
      <c r="F78" s="32">
        <f>SUM(F77)</f>
        <v>766.4129999999999</v>
      </c>
    </row>
    <row r="79" spans="1:6" ht="12.75">
      <c r="A79" s="47" t="s">
        <v>78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34</v>
      </c>
      <c r="B80" s="1"/>
      <c r="F80" s="32">
        <f>F52+F56+F68+F74+F78+F79</f>
        <v>3612.8912311481754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209.54769140659417</v>
      </c>
      <c r="I81" s="7"/>
    </row>
    <row r="82" spans="1:6" ht="15">
      <c r="A82" s="12" t="s">
        <v>36</v>
      </c>
      <c r="B82" s="12"/>
      <c r="C82" s="3"/>
      <c r="D82" s="12"/>
      <c r="E82" s="12"/>
      <c r="F82" s="43">
        <f>F80+F81</f>
        <v>3822.4389225547698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131</v>
      </c>
    </row>
    <row r="84" spans="1:6" ht="12.75">
      <c r="A84" s="13"/>
      <c r="B84" s="39">
        <v>42491</v>
      </c>
      <c r="C84" s="40">
        <v>29630</v>
      </c>
      <c r="D84" s="44">
        <f>F44</f>
        <v>6072.5</v>
      </c>
      <c r="E84" s="44">
        <f>F82</f>
        <v>3822.4389225547698</v>
      </c>
      <c r="F84" s="45">
        <f>C84+D84-E84</f>
        <v>31880.06107744523</v>
      </c>
    </row>
    <row r="86" spans="1:6" ht="13.5" thickBot="1">
      <c r="A86" t="s">
        <v>113</v>
      </c>
      <c r="C86" s="54">
        <v>42491</v>
      </c>
      <c r="D86" s="8" t="s">
        <v>114</v>
      </c>
      <c r="E86" s="54">
        <v>42521</v>
      </c>
      <c r="F86" t="s">
        <v>115</v>
      </c>
    </row>
    <row r="87" spans="1:7" ht="13.5" thickBot="1">
      <c r="A87" t="s">
        <v>116</v>
      </c>
      <c r="F87" s="55">
        <f>E84</f>
        <v>3822.4389225547698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2014-10-30T17:26:41Z</cp:lastPrinted>
  <dcterms:created xsi:type="dcterms:W3CDTF">2008-08-18T07:30:19Z</dcterms:created>
  <dcterms:modified xsi:type="dcterms:W3CDTF">2016-08-03T08:45:16Z</dcterms:modified>
  <cp:category/>
  <cp:version/>
  <cp:contentType/>
  <cp:contentStatus/>
</cp:coreProperties>
</file>