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<sst xmlns="http://schemas.openxmlformats.org/spreadsheetml/2006/main" count="162" uniqueCount="139">
  <si>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</si>
  <si>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</si>
  <si>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</si>
  <si>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</si>
  <si>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</si>
  <si>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</si>
  <si>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</si>
  <si>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</si>
  <si>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</si>
  <si>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</si>
  <si>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</si>
  <si>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</si>
  <si>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</si>
  <si>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</si>
  <si>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</si>
  <si>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</si>
  <si>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</si>
  <si>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</si>
  <si>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</si>
  <si>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</si>
  <si>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</si>
  <si>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</si>
  <si>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</si>
  <si>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</si>
  <si>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</si>
  <si>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</si>
  <si>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</si>
  <si>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</si>
  <si>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</si>
  <si>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</si>
  <si>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</si>
  <si>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</si>
  <si>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</si>
  <si>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</si>
  <si>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</si>
  <si>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</si>
  <si>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</si>
  <si>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</si>
  <si>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</si>
  <si>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</si>
  <si>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</si>
  <si>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</si>
  <si>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</si>
  <si>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</si>
  <si>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</si>
  <si>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</si>
  <si>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</si>
  <si>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</si>
  <si>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</si>
  <si>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</si>
  <si>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</si>
  <si>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</si>
  <si>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</si>
  <si>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</si>
  <si>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</si>
  <si>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</si>
  <si>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</si>
  <si>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</si>
  <si>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</si>
  <si>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</si>
  <si>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</si>
  <si>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</si>
  <si>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</si>
  <si>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</si>
  <si>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</si>
  <si>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</si>
  <si>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</si>
  <si>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</si>
  <si>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</si>
  <si>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</si>
  <si>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</si>
  <si>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</si>
  <si>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</si>
  <si>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</si>
  <si>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</si>
  <si>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</si>
  <si>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</si>
  <si>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</si>
  <si>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</si>
  <si>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</si>
  <si>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</si>
  <si>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</si>
  <si>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</si>
  <si>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</si>
  <si>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</si>
  <si>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</si>
  <si>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</si>
  <si>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</si>
  <si>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</si>
  <si>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</si>
  <si>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</si>
  <si>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</si>
  <si>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</si>
  <si>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</si>
  <si>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</si>
  <si>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</si>
  <si>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</si>
  <si>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</si>
  <si>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</si>
  <si>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</si>
  <si>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</si>
  <si>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</si>
  <si>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</si>
  <si>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</si>
  <si>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</si>
  <si>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</si>
  <si>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</si>
  <si>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</si>
  <si>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</si>
  <si>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</si>
  <si>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</si>
  <si>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</si>
  <si>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</si>
  <si>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</si>
  <si>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</si>
  <si>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</si>
  <si>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</si>
  <si>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</si>
  <si>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</si>
  <si>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</si>
  <si>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</si>
  <si>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</si>
  <si>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</si>
  <si>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</si>
  <si>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</si>
  <si>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</si>
  <si>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</si>
  <si>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</si>
  <si>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</si>
  <si>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</si>
  <si>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</si>
  <si>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</si>
  <si>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</si>
  <si>
    <t>смена ламп (4шт) п-д3</t>
  </si>
  <si>
    <t>лампа</t>
  </si>
  <si>
    <t>4шт</t>
  </si>
  <si>
    <t>побелка бордюров, деревьев</t>
  </si>
  <si>
    <t>известь</t>
  </si>
  <si>
    <t>5,86кг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</si>
</sst>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6">
      <selection activeCell="K42" sqref="K42:M4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129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3.22</v>
      </c>
      <c r="M6" s="47">
        <f>L6*114.3*1.202</f>
        <v>442.39129199999996</v>
      </c>
    </row>
    <row r="7" spans="2:13" ht="12.75">
      <c r="B7" t="s">
        <v>90</v>
      </c>
      <c r="C7" s="1" t="s">
        <v>91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3.53</v>
      </c>
      <c r="M11" s="47">
        <f t="shared" si="0"/>
        <v>484.98175799999996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12.58</v>
      </c>
      <c r="M20" s="32">
        <f>SUM(M6:M19)</f>
        <v>1728.3485879999998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133</v>
      </c>
      <c r="L24" s="25">
        <f>0.04*7.1</f>
        <v>0.284</v>
      </c>
      <c r="M24" s="31">
        <f>L24*114.3*1.202*1.15</f>
        <v>44.87111675999999</v>
      </c>
    </row>
    <row r="25" spans="1:13" ht="12.75">
      <c r="A25" t="s">
        <v>107</v>
      </c>
      <c r="J25" s="20">
        <v>2</v>
      </c>
      <c r="K25" s="20" t="s">
        <v>136</v>
      </c>
      <c r="L25" s="25">
        <v>0.85</v>
      </c>
      <c r="M25" s="31">
        <f aca="true" t="shared" si="1" ref="M25:M35">L25*114.3*1.202*1.15</f>
        <v>134.29735649999998</v>
      </c>
    </row>
    <row r="26" spans="1:13" ht="12.75">
      <c r="A26" t="s">
        <v>108</v>
      </c>
      <c r="J26" s="20">
        <v>3</v>
      </c>
      <c r="K26" s="20"/>
      <c r="L26" s="25"/>
      <c r="M26" s="31">
        <f t="shared" si="1"/>
        <v>0</v>
      </c>
    </row>
    <row r="27" spans="1:13" ht="12.75">
      <c r="A27" t="s">
        <v>109</v>
      </c>
      <c r="J27" s="20">
        <v>4</v>
      </c>
      <c r="K27" s="20"/>
      <c r="L27" s="25"/>
      <c r="M27" s="31">
        <f t="shared" si="1"/>
        <v>0</v>
      </c>
    </row>
    <row r="28" spans="1:13" ht="12.75">
      <c r="A28" s="52" t="s">
        <v>110</v>
      </c>
      <c r="B28" s="52"/>
      <c r="C28" s="52"/>
      <c r="D28" s="52"/>
      <c r="E28" s="52"/>
      <c r="F28" s="52"/>
      <c r="G28" s="52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1"/>
      <c r="D29" s="1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1.134</v>
      </c>
      <c r="M36" s="32">
        <f>SUM(M24:M35)</f>
        <v>179.16847325999998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40472</v>
      </c>
      <c r="J40" s="20">
        <v>1</v>
      </c>
      <c r="K40" s="20" t="s">
        <v>132</v>
      </c>
      <c r="L40" s="25"/>
      <c r="M40" s="25">
        <v>1676.47</v>
      </c>
    </row>
    <row r="41" spans="1:13" ht="12.75">
      <c r="A41" t="s">
        <v>7</v>
      </c>
      <c r="F41" s="5">
        <v>35197.8</v>
      </c>
      <c r="J41" s="20">
        <v>2</v>
      </c>
      <c r="K41" s="20" t="s">
        <v>134</v>
      </c>
      <c r="L41" s="23" t="s">
        <v>135</v>
      </c>
      <c r="M41" s="23">
        <f>4*14.4</f>
        <v>57.6</v>
      </c>
    </row>
    <row r="42" spans="2:13" ht="12.75">
      <c r="B42" t="s">
        <v>8</v>
      </c>
      <c r="F42" s="9">
        <f>F41/F40</f>
        <v>0.8696827436252225</v>
      </c>
      <c r="J42" s="20">
        <v>3</v>
      </c>
      <c r="K42" s="20" t="s">
        <v>137</v>
      </c>
      <c r="L42" s="23" t="s">
        <v>138</v>
      </c>
      <c r="M42" s="23">
        <v>158.75</v>
      </c>
    </row>
    <row r="43" spans="1:13" ht="12.75">
      <c r="A43" t="s">
        <v>127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36097.8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v>1442.4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1.77</v>
      </c>
      <c r="E54" t="s">
        <v>14</v>
      </c>
      <c r="F54" s="11">
        <f>E33*D54</f>
        <v>5609.838000000001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5609.838000000001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/>
      <c r="K57" s="20"/>
      <c r="L57" s="34" t="s">
        <v>65</v>
      </c>
      <c r="M57" s="35">
        <f>SUM(M40:M56)</f>
        <v>1892.82</v>
      </c>
    </row>
    <row r="58" spans="1:6" ht="12.75">
      <c r="A58" t="s">
        <v>19</v>
      </c>
      <c r="C58">
        <v>161506</v>
      </c>
      <c r="D58">
        <v>228935.4</v>
      </c>
      <c r="E58">
        <v>3169.4</v>
      </c>
      <c r="F58" s="36">
        <f>C58/D58*E58</f>
        <v>2235.901989818962</v>
      </c>
    </row>
    <row r="59" spans="1:6" ht="12.75">
      <c r="A59" t="s">
        <v>20</v>
      </c>
      <c r="F59" s="36">
        <f>M20</f>
        <v>1728.3485879999998</v>
      </c>
    </row>
    <row r="60" spans="1:6" ht="12.75">
      <c r="A60" t="s">
        <v>21</v>
      </c>
      <c r="F60" s="11">
        <f>M36</f>
        <v>179.16847325999998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1892.82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v>3169.4</v>
      </c>
      <c r="C65" t="s">
        <v>13</v>
      </c>
      <c r="D65" s="11">
        <v>0.2</v>
      </c>
      <c r="E65" t="s">
        <v>14</v>
      </c>
      <c r="F65" s="46">
        <f>B65*D65</f>
        <v>633.8800000000001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6670.119051078962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0.25</v>
      </c>
      <c r="E70" t="s">
        <v>14</v>
      </c>
      <c r="F70" s="46">
        <f>B70*D70</f>
        <v>792.35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1.22</v>
      </c>
      <c r="E73" t="s">
        <v>14</v>
      </c>
      <c r="F73" s="11">
        <f>B73*D73</f>
        <v>3866.668</v>
      </c>
    </row>
    <row r="74" spans="1:6" ht="12.75">
      <c r="A74" s="10" t="s">
        <v>29</v>
      </c>
      <c r="F74" s="33">
        <f>F70+F73</f>
        <v>4659.018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2.11</v>
      </c>
      <c r="E77" t="s">
        <v>14</v>
      </c>
      <c r="F77" s="11">
        <f>B77*D77</f>
        <v>6687.434</v>
      </c>
    </row>
    <row r="78" spans="1:6" ht="12.75">
      <c r="A78" s="10" t="s">
        <v>32</v>
      </c>
      <c r="F78" s="33">
        <f>SUM(F77)</f>
        <v>6687.434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30850.42905107896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1789.3248849625797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32639.75393604154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131</v>
      </c>
    </row>
    <row r="84" spans="1:6" ht="12.75">
      <c r="A84" s="13"/>
      <c r="B84" s="40">
        <v>42461</v>
      </c>
      <c r="C84" s="41">
        <v>-37393</v>
      </c>
      <c r="D84" s="44">
        <f>F44</f>
        <v>36097.8</v>
      </c>
      <c r="E84" s="44">
        <f>F82</f>
        <v>32639.75393604154</v>
      </c>
      <c r="F84" s="45">
        <f>C84+D84-E84</f>
        <v>-33934.95393604154</v>
      </c>
    </row>
    <row r="86" spans="1:6" ht="13.5" thickBot="1">
      <c r="A86" t="s">
        <v>112</v>
      </c>
      <c r="C86" s="53">
        <v>42461</v>
      </c>
      <c r="D86" s="8" t="s">
        <v>113</v>
      </c>
      <c r="E86" s="53">
        <v>42490</v>
      </c>
      <c r="F86" t="s">
        <v>114</v>
      </c>
    </row>
    <row r="87" spans="1:7" ht="13.5" thickBot="1">
      <c r="A87" t="s">
        <v>115</v>
      </c>
      <c r="F87" s="54">
        <f>E84</f>
        <v>32639.75393604154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2016-06-15T06:18:48Z</dcterms:modified>
  <cp:category/>
  <cp:version/>
  <cp:contentType/>
  <cp:contentStatus/>
</cp:coreProperties>
</file>