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<sst xmlns="http://schemas.openxmlformats.org/spreadsheetml/2006/main" count="155" uniqueCount="134">
  <si>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</si>
  <si>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</si>
  <si>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</si>
  <si>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</si>
  <si>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</si>
  <si>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</si>
  <si>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</si>
  <si>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</si>
  <si>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</si>
  <si>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</si>
  <si>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</si>
  <si>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</si>
  <si>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</si>
  <si>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</si>
  <si>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</si>
  <si>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</si>
  <si>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</si>
  <si>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</si>
  <si>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</si>
  <si>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</si>
  <si>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</si>
  <si>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</si>
  <si>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</si>
  <si>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</si>
  <si>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</si>
  <si>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</si>
  <si>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</si>
  <si>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</si>
  <si>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</si>
  <si>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</si>
  <si>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</si>
  <si>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</si>
  <si>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</si>
  <si>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</si>
  <si>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</si>
  <si>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</si>
  <si>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</si>
  <si>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</si>
  <si>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</si>
  <si>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</si>
  <si>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</si>
  <si>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</si>
  <si>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</si>
  <si>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</si>
  <si>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</si>
  <si>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</si>
  <si>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</si>
  <si>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</si>
  <si>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</si>
  <si>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</si>
  <si>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</si>
  <si>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</si>
  <si>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</si>
  <si>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</si>
  <si>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</si>
  <si>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</si>
  <si>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</si>
  <si>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</si>
  <si>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</si>
  <si>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</si>
  <si>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</si>
  <si>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</si>
  <si>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</si>
  <si>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</si>
  <si>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</si>
  <si>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</si>
  <si>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</si>
  <si>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</si>
  <si>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</si>
  <si>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</si>
  <si>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</si>
  <si>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</si>
  <si>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</si>
  <si>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</si>
  <si>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</si>
  <si>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</si>
  <si>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</si>
  <si>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</si>
  <si>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</si>
  <si>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</si>
  <si>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</si>
  <si>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</si>
  <si>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</si>
  <si>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</si>
  <si>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</si>
  <si>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</si>
  <si>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</si>
  <si>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</si>
  <si>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</si>
  <si>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</si>
  <si>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</si>
  <si>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</si>
  <si>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</si>
  <si>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</si>
  <si>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</si>
  <si>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</si>
  <si>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</si>
  <si>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</si>
  <si>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</si>
  <si>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</si>
  <si>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</si>
  <si>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</si>
  <si>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</si>
  <si>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</si>
  <si>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</si>
  <si>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</si>
  <si>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</si>
  <si>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</si>
  <si>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</si>
  <si>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</si>
  <si>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</si>
  <si>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</si>
  <si>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</si>
  <si>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</si>
  <si>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</si>
  <si>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</si>
  <si>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</si>
  <si>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</si>
  <si>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</si>
  <si>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</si>
  <si>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</si>
  <si>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</si>
  <si>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</si>
  <si>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</si>
  <si>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</si>
  <si>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</si>
  <si>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</si>
  <si>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</si>
  <si>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</si>
  <si>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</si>
  <si>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</si>
  <si>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смена ламп (11шт) п-д2,3,5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</si>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</sst>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129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128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9.370000000000001</v>
      </c>
      <c r="M20" s="34">
        <f>SUM(M6:M19)</f>
        <v>1287.331182</v>
      </c>
    </row>
    <row r="21" spans="1:11" ht="12.75">
      <c r="A21" t="s">
        <v>127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131</v>
      </c>
      <c r="L24" s="25">
        <f>0.11*7.1</f>
        <v>0.7809999999999999</v>
      </c>
      <c r="M24" s="33">
        <f>L24*114.3*1.202*1.15</f>
        <v>123.39557108999996</v>
      </c>
    </row>
    <row r="25" spans="1:13" ht="12.75">
      <c r="A25" t="s">
        <v>107</v>
      </c>
      <c r="J25" s="20">
        <v>2</v>
      </c>
      <c r="K25" s="20"/>
      <c r="L25" s="45"/>
      <c r="M25" s="33">
        <f aca="true" t="shared" si="1" ref="M25:M35"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0.7809999999999999</v>
      </c>
      <c r="M36" s="34">
        <f>SUM(M24:M35)</f>
        <v>123.39557108999996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40349.39</v>
      </c>
      <c r="J40" s="20">
        <v>1</v>
      </c>
      <c r="K40" s="20" t="s">
        <v>132</v>
      </c>
      <c r="L40" s="52" t="s">
        <v>133</v>
      </c>
      <c r="M40" s="25">
        <f>11*13.3</f>
        <v>146.3</v>
      </c>
    </row>
    <row r="41" spans="1:13" ht="12.75">
      <c r="A41" t="s">
        <v>7</v>
      </c>
      <c r="F41" s="5">
        <v>41094.44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1.018464963163012</v>
      </c>
      <c r="J42" s="20">
        <v>3</v>
      </c>
      <c r="K42" s="20"/>
      <c r="L42" s="25"/>
      <c r="M42" s="25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41994.44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5587.005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0.4</v>
      </c>
      <c r="E55" t="s">
        <v>14</v>
      </c>
      <c r="F55" s="11">
        <f>B55*D55</f>
        <v>331.44000000000005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5918.445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166992</v>
      </c>
      <c r="D58">
        <v>228935.4</v>
      </c>
      <c r="E58">
        <v>3156.5</v>
      </c>
      <c r="F58" s="35">
        <f>C58/D58*E58</f>
        <v>2302.440985535658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1287.331182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123.39557108999996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146.3</v>
      </c>
    </row>
    <row r="62" spans="1:6" ht="12.75">
      <c r="A62" t="s">
        <v>22</v>
      </c>
      <c r="F62" s="5">
        <f>M61</f>
        <v>146.3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0.28</v>
      </c>
      <c r="E65" t="s">
        <v>14</v>
      </c>
      <c r="F65" s="5">
        <f>B65*D65</f>
        <v>883.82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4743.287738625658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0.28</v>
      </c>
      <c r="E70" t="s">
        <v>14</v>
      </c>
      <c r="F70" s="11">
        <f>B70*D70</f>
        <v>883.82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0.94</v>
      </c>
      <c r="E73" t="s">
        <v>14</v>
      </c>
      <c r="F73" s="11">
        <f>B73*D73</f>
        <v>2967.1099999999997</v>
      </c>
    </row>
    <row r="74" spans="1:6" ht="12.75">
      <c r="A74" s="4" t="s">
        <v>29</v>
      </c>
      <c r="F74" s="32">
        <f>F70+F73</f>
        <v>3850.93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2.01</v>
      </c>
      <c r="E77" t="s">
        <v>14</v>
      </c>
      <c r="F77" s="5">
        <f>B77*D77</f>
        <v>6344.565</v>
      </c>
    </row>
    <row r="78" spans="1:6" ht="12.75">
      <c r="A78" s="4" t="s">
        <v>32</v>
      </c>
      <c r="F78" s="8">
        <f>SUM(F77)</f>
        <v>6344.565</v>
      </c>
    </row>
    <row r="79" spans="1:6" ht="12.75">
      <c r="A79" s="46" t="s">
        <v>77</v>
      </c>
      <c r="B79" s="47"/>
      <c r="C79" s="47"/>
      <c r="D79" s="48">
        <v>2.37</v>
      </c>
      <c r="E79" s="47"/>
      <c r="F79" s="49">
        <f>D79*E33</f>
        <v>7480.905000000001</v>
      </c>
    </row>
    <row r="80" spans="1:6" ht="12.75">
      <c r="A80" s="1" t="s">
        <v>33</v>
      </c>
      <c r="B80" s="1"/>
      <c r="F80" s="32">
        <f>F52+F56+F68+F74+F78+F79</f>
        <v>36042.95273862566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2090.491258840288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38133.44399746595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43070</v>
      </c>
      <c r="C84" s="40">
        <v>8093</v>
      </c>
      <c r="D84" s="43">
        <f>F44</f>
        <v>41994.44</v>
      </c>
      <c r="E84" s="43">
        <f>F82</f>
        <v>38133.44399746595</v>
      </c>
      <c r="F84" s="44">
        <f>C84+D84-E84</f>
        <v>11953.996002534055</v>
      </c>
    </row>
    <row r="86" spans="1:6" ht="13.5" thickBot="1">
      <c r="A86" t="s">
        <v>112</v>
      </c>
      <c r="C86" s="54">
        <v>42705</v>
      </c>
      <c r="D86" s="8" t="s">
        <v>113</v>
      </c>
      <c r="E86" s="54">
        <v>42735</v>
      </c>
      <c r="F86" t="s">
        <v>114</v>
      </c>
    </row>
    <row r="87" spans="1:7" ht="13.5" thickBot="1">
      <c r="A87" t="s">
        <v>115</v>
      </c>
      <c r="F87" s="55">
        <f>E84</f>
        <v>38133.44399746595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2017-03-28T12:45:35Z</dcterms:modified>
  <cp:category/>
  <cp:version/>
  <cp:contentType/>
  <cp:contentStatus/>
</cp:coreProperties>
</file>