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<sst xmlns="http://schemas.openxmlformats.org/spreadsheetml/2006/main" count="157" uniqueCount="134">
  <si>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</si>
  <si>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</si>
  <si>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</si>
  <si>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</si>
  <si>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</si>
  <si>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</si>
  <si>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</si>
  <si>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</si>
  <si>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</si>
  <si>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</si>
  <si>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</si>
  <si>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</si>
  <si>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</si>
  <si>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</si>
  <si>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</si>
  <si>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</si>
  <si>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</si>
  <si>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</si>
  <si>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</si>
  <si>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</si>
  <si>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</si>
  <si>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</si>
  <si>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</si>
  <si>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</si>
  <si>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</si>
  <si>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</si>
  <si>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</si>
  <si>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</si>
  <si>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</si>
  <si>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</si>
  <si>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</si>
  <si>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</si>
  <si>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</si>
  <si>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</si>
  <si>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</si>
  <si>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</si>
  <si>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</si>
  <si>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</si>
  <si>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</si>
  <si>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</si>
  <si>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</si>
  <si>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</si>
  <si>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</si>
  <si>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</si>
  <si>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</si>
  <si>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</si>
  <si>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</si>
  <si>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</si>
  <si>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</si>
  <si>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</si>
  <si>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</si>
  <si>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</si>
  <si>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</si>
  <si>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</si>
  <si>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</si>
  <si>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</si>
  <si>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</si>
  <si>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</si>
  <si>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</si>
  <si>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</si>
  <si>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</si>
  <si>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</si>
  <si>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</si>
  <si>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</si>
  <si>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</si>
  <si>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</si>
  <si>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</si>
  <si>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</si>
  <si>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</si>
  <si>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</si>
  <si>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</si>
  <si>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</si>
  <si>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</si>
  <si>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</si>
  <si>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</si>
  <si>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</si>
  <si>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</si>
  <si>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</si>
  <si>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</si>
  <si>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</si>
  <si>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</si>
  <si>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</si>
  <si>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</si>
  <si>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</si>
  <si>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</si>
  <si>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</si>
  <si>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</si>
  <si>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</si>
  <si>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</si>
  <si>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</si>
  <si>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</si>
  <si>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</si>
  <si>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</si>
  <si>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</si>
  <si>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</si>
  <si>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</si>
  <si>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</si>
  <si>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</si>
  <si>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</si>
  <si>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</si>
  <si>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</si>
  <si>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</si>
  <si>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</si>
  <si>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</si>
  <si>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</si>
  <si>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</si>
  <si>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</si>
  <si>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</si>
  <si>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</si>
  <si>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</si>
  <si>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</si>
  <si>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</si>
  <si>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</si>
  <si>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</si>
  <si>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</si>
  <si>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</si>
  <si>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</si>
  <si>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</si>
  <si>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</si>
  <si>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</si>
  <si>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</si>
  <si>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</si>
  <si>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</si>
  <si>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</si>
  <si>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</si>
  <si>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</si>
  <si>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</si>
  <si>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</si>
  <si>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</si>
  <si>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</si>
  <si>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ост.на 01.09</t>
  </si>
  <si>
    <t>августа</t>
  </si>
  <si>
    <t xml:space="preserve">                               за   август  2016 г.</t>
  </si>
  <si>
    <t>31.09.2016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</si>
</sst>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2">
      <selection activeCell="D77" sqref="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8</v>
      </c>
      <c r="K2" t="s">
        <v>132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89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78</v>
      </c>
      <c r="L6" s="25">
        <v>0</v>
      </c>
      <c r="M6" s="50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44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93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50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97</v>
      </c>
      <c r="J13" s="16"/>
      <c r="K13" s="18" t="s">
        <v>81</v>
      </c>
      <c r="L13" s="23">
        <v>2.51</v>
      </c>
      <c r="M13" s="50">
        <f t="shared" si="0"/>
        <v>344.84538599999996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101</v>
      </c>
      <c r="J17" s="15" t="s">
        <v>54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50">
        <f t="shared" si="0"/>
        <v>111.28476599999999</v>
      </c>
    </row>
    <row r="19" spans="1:13" ht="12.75">
      <c r="A19" t="s">
        <v>103</v>
      </c>
      <c r="J19" s="16" t="s">
        <v>82</v>
      </c>
      <c r="K19" s="18" t="s">
        <v>57</v>
      </c>
      <c r="L19" s="23">
        <v>0.5</v>
      </c>
      <c r="M19" s="50">
        <f t="shared" si="0"/>
        <v>68.6943</v>
      </c>
    </row>
    <row r="20" spans="1:13" ht="12.75">
      <c r="A20" t="s">
        <v>104</v>
      </c>
      <c r="J20" s="20"/>
      <c r="K20" s="27" t="s">
        <v>58</v>
      </c>
      <c r="L20" s="28">
        <f>SUM(L6:L19)</f>
        <v>3.82</v>
      </c>
      <c r="M20" s="34">
        <f>SUM(M6:M19)</f>
        <v>524.824452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3">
        <v>1</v>
      </c>
      <c r="K24" s="43"/>
      <c r="L24" s="23"/>
      <c r="M24" s="33">
        <f aca="true" t="shared" si="1" ref="M24:M32">L24*114.3*1.202*1.15</f>
        <v>0</v>
      </c>
    </row>
    <row r="25" spans="1:13" ht="12.75">
      <c r="A25" t="s">
        <v>108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109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110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/>
      <c r="L37" s="23"/>
      <c r="M37" s="23"/>
    </row>
    <row r="38" spans="2:13" ht="12.75">
      <c r="B38" s="1" t="s">
        <v>5</v>
      </c>
      <c r="C38" s="1"/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16213.96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18346.78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1.131542201905025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18346.78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v>2561.35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>
        <v>0</v>
      </c>
      <c r="F51" s="5">
        <f>E51*E33</f>
        <v>0</v>
      </c>
      <c r="J51" s="20"/>
      <c r="K51" s="20"/>
      <c r="L51" s="31" t="s">
        <v>65</v>
      </c>
      <c r="M51" s="34">
        <f>SUM(M37:M50)</f>
        <v>0</v>
      </c>
    </row>
    <row r="52" spans="1:6" ht="12.75">
      <c r="A52" s="4" t="s">
        <v>34</v>
      </c>
      <c r="F52" s="32">
        <f>F49+F50+F51</f>
        <v>2561.35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1">
        <f>E33*D54</f>
        <v>2327.55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2327.55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167335</v>
      </c>
      <c r="D58">
        <v>228935.4</v>
      </c>
      <c r="E58">
        <v>1315</v>
      </c>
      <c r="F58" s="36">
        <f>C58/D58*E58</f>
        <v>961.1686309762492</v>
      </c>
    </row>
    <row r="59" spans="1:6" ht="12.75">
      <c r="A59" t="s">
        <v>21</v>
      </c>
      <c r="F59" s="36">
        <f>M20</f>
        <v>524.824452</v>
      </c>
    </row>
    <row r="60" spans="1:6" ht="12.75">
      <c r="A60" t="s">
        <v>22</v>
      </c>
      <c r="F60" s="11">
        <f>M33</f>
        <v>0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0.31</v>
      </c>
      <c r="E65" t="s">
        <v>15</v>
      </c>
      <c r="F65" s="11">
        <f>B65*D65</f>
        <v>407.65</v>
      </c>
    </row>
    <row r="66" spans="1:6" ht="12.75">
      <c r="A66" s="54" t="s">
        <v>76</v>
      </c>
      <c r="B66" s="54"/>
      <c r="C66" s="54"/>
      <c r="D66" s="58"/>
      <c r="E66" s="54"/>
      <c r="F66" s="58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1893.6430829762494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0.18</v>
      </c>
      <c r="E70" t="s">
        <v>15</v>
      </c>
      <c r="F70" s="11">
        <f>B70*D70</f>
        <v>236.7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1</v>
      </c>
      <c r="E73" t="s">
        <v>15</v>
      </c>
      <c r="F73" s="11">
        <f>B73*D73</f>
        <v>1315</v>
      </c>
    </row>
    <row r="74" spans="1:6" ht="12.75">
      <c r="A74" s="4" t="s">
        <v>30</v>
      </c>
      <c r="F74" s="32">
        <f>F70+F73</f>
        <v>1551.7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1.76</v>
      </c>
      <c r="E77" t="s">
        <v>15</v>
      </c>
      <c r="F77" s="11">
        <f>B77*D77</f>
        <v>2314.4</v>
      </c>
    </row>
    <row r="78" spans="1:6" ht="12.75">
      <c r="A78" s="4" t="s">
        <v>32</v>
      </c>
      <c r="F78" s="8">
        <f>SUM(F77)</f>
        <v>2314.4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10648.643082976248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617.6212988126224</v>
      </c>
      <c r="I81" s="7"/>
    </row>
    <row r="82" spans="1:6" ht="15">
      <c r="A82" s="12" t="s">
        <v>35</v>
      </c>
      <c r="B82" s="12"/>
      <c r="C82" s="12"/>
      <c r="D82" s="12"/>
      <c r="E82" s="12"/>
      <c r="F82" s="35">
        <f>F80+F81</f>
        <v>11266.264381788871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130</v>
      </c>
    </row>
    <row r="84" spans="1:6" ht="12.75">
      <c r="A84" s="13"/>
      <c r="B84" s="40">
        <v>42583</v>
      </c>
      <c r="C84" s="41">
        <v>157271</v>
      </c>
      <c r="D84" s="46">
        <f>F44</f>
        <v>18346.78</v>
      </c>
      <c r="E84" s="46">
        <f>F82</f>
        <v>11266.264381788871</v>
      </c>
      <c r="F84" s="47">
        <f>C84+D84-E84</f>
        <v>164351.51561821112</v>
      </c>
    </row>
    <row r="86" spans="1:6" ht="13.5" thickBot="1">
      <c r="A86" t="s">
        <v>113</v>
      </c>
      <c r="C86" s="56">
        <v>42583</v>
      </c>
      <c r="D86" s="8" t="s">
        <v>114</v>
      </c>
      <c r="E86" s="56" t="s">
        <v>133</v>
      </c>
      <c r="F86" t="s">
        <v>115</v>
      </c>
    </row>
    <row r="87" spans="1:7" ht="13.5" thickBot="1">
      <c r="A87" t="s">
        <v>116</v>
      </c>
      <c r="F87" s="57">
        <f>E84</f>
        <v>11266.264381788871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2016-10-18T06:26:13Z</dcterms:modified>
  <cp:category/>
  <cp:version/>
  <cp:contentType/>
  <cp:contentStatus/>
</cp:coreProperties>
</file>