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<sst xmlns="http://schemas.openxmlformats.org/spreadsheetml/2006/main" count="156" uniqueCount="133">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</sst>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8">
      <selection activeCell="F41" sqref="F41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5</v>
      </c>
      <c r="K2" t="s">
        <v>132</v>
      </c>
    </row>
    <row r="3" spans="1:13" ht="12.75">
      <c r="A3" t="s">
        <v>93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0</v>
      </c>
      <c r="M6" s="47">
        <f>L6*114.3*1.202</f>
        <v>0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7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7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/>
      <c r="L24" s="25"/>
      <c r="M24" s="33">
        <f>L24*114.3*1.202</f>
        <v>0</v>
      </c>
    </row>
    <row r="25" spans="1:13" ht="12.75">
      <c r="A25" t="s">
        <v>114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115</v>
      </c>
      <c r="J26" s="20"/>
      <c r="K26" s="30" t="s">
        <v>58</v>
      </c>
      <c r="L26" s="28">
        <f>SUM(L24:L24)</f>
        <v>0</v>
      </c>
      <c r="M26" s="34">
        <f>SUM(M24:M25)</f>
        <v>0</v>
      </c>
    </row>
    <row r="27" spans="1:11" ht="12.75">
      <c r="A27" s="52" t="s">
        <v>116</v>
      </c>
      <c r="B27" s="52"/>
      <c r="C27" s="52"/>
      <c r="D27" s="52"/>
      <c r="E27" s="52"/>
      <c r="F27" s="52"/>
      <c r="G27" s="52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65</v>
      </c>
      <c r="M35" s="34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6886.87</v>
      </c>
    </row>
    <row r="42" spans="2:6" ht="12.75">
      <c r="B42" t="s">
        <v>8</v>
      </c>
      <c r="F42" s="9">
        <f>F41/F40</f>
        <v>0.9267382557560588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6886.87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2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165964</v>
      </c>
      <c r="D58">
        <v>228935.4</v>
      </c>
      <c r="E58">
        <v>573.6</v>
      </c>
      <c r="F58" s="35">
        <f>C58/D58*E58</f>
        <v>415.8245094467697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</v>
      </c>
      <c r="E65" t="s">
        <v>15</v>
      </c>
      <c r="F65" s="11">
        <f>B65*D65</f>
        <v>229.44000000000003</v>
      </c>
    </row>
    <row r="66" spans="1:6" ht="12.75">
      <c r="A66" s="55" t="s">
        <v>76</v>
      </c>
      <c r="B66" s="55"/>
      <c r="C66" s="55"/>
      <c r="D66" s="56"/>
      <c r="E66" s="55"/>
      <c r="F66" s="56">
        <v>2651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3296.26450944677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0.21</v>
      </c>
      <c r="E70" t="s">
        <v>15</v>
      </c>
      <c r="F70" s="11">
        <f>B70*D70</f>
        <v>120.456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0.98</v>
      </c>
      <c r="E73" t="s">
        <v>15</v>
      </c>
      <c r="F73" s="11">
        <f>B73*D73</f>
        <v>562.128</v>
      </c>
    </row>
    <row r="74" spans="1:6" ht="12.75">
      <c r="A74" s="4" t="s">
        <v>30</v>
      </c>
      <c r="F74" s="32">
        <f>F70+F73</f>
        <v>682.5840000000001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2.01</v>
      </c>
      <c r="E77" t="s">
        <v>15</v>
      </c>
      <c r="F77" s="11">
        <f>B77*D77</f>
        <v>1152.936</v>
      </c>
    </row>
    <row r="78" spans="1:6" ht="12.75">
      <c r="A78" s="4" t="s">
        <v>32</v>
      </c>
      <c r="F78" s="32">
        <f>SUM(F77)</f>
        <v>1152.936</v>
      </c>
    </row>
    <row r="79" spans="1:6" ht="12.75">
      <c r="A79" s="48" t="s">
        <v>79</v>
      </c>
      <c r="B79" s="45"/>
      <c r="C79" s="45"/>
      <c r="D79" s="49">
        <v>0</v>
      </c>
      <c r="E79" s="45"/>
      <c r="F79" s="50">
        <f>D79*E33</f>
        <v>0</v>
      </c>
    </row>
    <row r="80" spans="1:6" ht="12.75">
      <c r="A80" s="1" t="s">
        <v>33</v>
      </c>
      <c r="B80" s="1"/>
      <c r="F80" s="32">
        <f>F52+F56+F68+F74+F78+F79</f>
        <v>6147.056509446769</v>
      </c>
    </row>
    <row r="81" spans="1:9" ht="12.75">
      <c r="A81" s="1" t="s">
        <v>77</v>
      </c>
      <c r="B81" s="36"/>
      <c r="C81" s="36">
        <v>0.058</v>
      </c>
      <c r="D81" s="1"/>
      <c r="E81" s="1"/>
      <c r="F81" s="32">
        <f>F80*5.8%</f>
        <v>356.5292775479126</v>
      </c>
      <c r="I81" s="7"/>
    </row>
    <row r="82" spans="1:6" ht="15">
      <c r="A82" s="12" t="s">
        <v>35</v>
      </c>
      <c r="B82" s="12"/>
      <c r="C82" s="12"/>
      <c r="D82" s="12"/>
      <c r="E82" s="12"/>
      <c r="F82" s="44">
        <f>F80+F81</f>
        <v>6503.585786994682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131</v>
      </c>
    </row>
    <row r="84" spans="1:6" ht="12.75">
      <c r="A84" s="13"/>
      <c r="B84" s="39">
        <v>42491</v>
      </c>
      <c r="C84" s="40">
        <v>4868</v>
      </c>
      <c r="D84" s="42">
        <f>F44</f>
        <v>6886.87</v>
      </c>
      <c r="E84" s="42">
        <f>F82</f>
        <v>6503.585786994682</v>
      </c>
      <c r="F84" s="43">
        <f>C84+D84-E84</f>
        <v>5251.284213005317</v>
      </c>
    </row>
    <row r="86" spans="1:6" ht="13.5" thickBot="1">
      <c r="A86" t="s">
        <v>86</v>
      </c>
      <c r="C86" s="53">
        <v>42491</v>
      </c>
      <c r="D86" s="8" t="s">
        <v>87</v>
      </c>
      <c r="E86" s="53">
        <v>42521</v>
      </c>
      <c r="F86" t="s">
        <v>88</v>
      </c>
    </row>
    <row r="87" spans="1:7" ht="13.5" thickBot="1">
      <c r="A87" t="s">
        <v>89</v>
      </c>
      <c r="F87" s="54">
        <f>E84</f>
        <v>6503.585786994682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2016-08-03T07:02:30Z</dcterms:modified>
  <cp:category/>
  <cp:version/>
  <cp:contentType/>
  <cp:contentStatus/>
</cp:coreProperties>
</file>