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<sst xmlns="http://schemas.openxmlformats.org/spreadsheetml/2006/main" count="159" uniqueCount="136">
  <si>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</si>
  <si>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</si>
  <si>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</si>
  <si>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</si>
  <si>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</si>
  <si>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</si>
  <si>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</si>
  <si>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</si>
  <si>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</si>
  <si>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</si>
  <si>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</si>
  <si>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</si>
  <si>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</si>
  <si>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</si>
  <si>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</si>
  <si>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</si>
  <si>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</si>
  <si>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</si>
  <si>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</si>
  <si>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</si>
  <si>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</si>
  <si>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</si>
  <si>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</si>
  <si>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</si>
  <si>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</si>
  <si>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</si>
  <si>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</si>
  <si>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</si>
  <si>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</si>
  <si>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</si>
  <si>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</si>
  <si>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</si>
  <si>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</si>
  <si>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</si>
  <si>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</si>
  <si>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</si>
  <si>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</si>
  <si>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</si>
  <si>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</si>
  <si>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</si>
  <si>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</si>
  <si>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</si>
  <si>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</si>
  <si>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</si>
  <si>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</si>
  <si>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</si>
  <si>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</si>
  <si>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</si>
  <si>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</si>
  <si>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</si>
  <si>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</si>
  <si>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</si>
  <si>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</si>
  <si>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</si>
  <si>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</si>
  <si>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</si>
  <si>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</si>
  <si>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</si>
  <si>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</si>
  <si>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</si>
  <si>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</si>
  <si>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</si>
  <si>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</si>
  <si>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</si>
  <si>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</si>
  <si>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</si>
  <si>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</si>
  <si>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</si>
  <si>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</si>
  <si>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</si>
  <si>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</si>
  <si>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</si>
  <si>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</si>
  <si>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</si>
  <si>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</si>
  <si>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</si>
  <si>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</si>
  <si>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</si>
  <si>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</si>
  <si>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</si>
  <si>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</si>
  <si>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</si>
  <si>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</si>
  <si>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</si>
  <si>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</si>
  <si>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</si>
  <si>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</si>
  <si>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</si>
  <si>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</si>
  <si>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</si>
  <si>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</si>
  <si>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</si>
  <si>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</si>
  <si>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</si>
  <si>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</si>
  <si>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</si>
  <si>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</si>
  <si>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</si>
  <si>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</si>
  <si>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</si>
  <si>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</si>
  <si>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</si>
  <si>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</si>
  <si>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</si>
  <si>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</si>
  <si>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</si>
  <si>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</si>
  <si>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</si>
  <si>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</si>
  <si>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</si>
  <si>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</si>
  <si>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</si>
  <si>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</si>
  <si>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</si>
  <si>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</si>
  <si>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</si>
  <si>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</si>
  <si>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</si>
  <si>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</si>
  <si>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</si>
  <si>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</si>
  <si>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</si>
  <si>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</si>
  <si>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</si>
  <si>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</si>
  <si>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</si>
  <si>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</si>
  <si>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</si>
  <si>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</si>
  <si>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</si>
  <si>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</si>
  <si>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01.10.</t>
  </si>
  <si>
    <t xml:space="preserve">смена ламп (12шт) </t>
  </si>
  <si>
    <t>лампа</t>
  </si>
  <si>
    <t>12шт</t>
  </si>
  <si>
    <t>прочистка вентканалов и дымоходов (25мп)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</si>
</sst>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9</v>
      </c>
      <c r="K2" t="s">
        <v>130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129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0</v>
      </c>
      <c r="M6" s="53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3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3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3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53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3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3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3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3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2.49</v>
      </c>
      <c r="M16" s="53">
        <f t="shared" si="0"/>
        <v>342.097614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3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3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3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7.99</v>
      </c>
      <c r="M20" s="33">
        <f>SUM(M6:M19)</f>
        <v>1097.7349140000001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f>0.12*7.1</f>
        <v>0.852</v>
      </c>
      <c r="M24" s="51">
        <f>L24*114.3*1.202*1.15</f>
        <v>134.61335028</v>
      </c>
    </row>
    <row r="25" spans="1:13" ht="12.75">
      <c r="A25" t="s">
        <v>106</v>
      </c>
      <c r="J25" s="20">
        <v>2</v>
      </c>
      <c r="K25" s="49" t="s">
        <v>135</v>
      </c>
      <c r="L25" s="60">
        <f>0.25*18.7</f>
        <v>4.675</v>
      </c>
      <c r="M25" s="51">
        <f>L25*114.3*1.202*1.15</f>
        <v>738.6354607499999</v>
      </c>
    </row>
    <row r="26" spans="1:13" ht="12.75">
      <c r="A26" t="s">
        <v>107</v>
      </c>
      <c r="J26" s="20">
        <v>3</v>
      </c>
      <c r="K26" s="20"/>
      <c r="L26" s="53"/>
      <c r="M26" s="51">
        <f>L26*114.3*1.202*1.15</f>
        <v>0</v>
      </c>
    </row>
    <row r="27" spans="1:13" ht="12.75">
      <c r="A27" s="57" t="s">
        <v>108</v>
      </c>
      <c r="B27" s="57"/>
      <c r="C27" s="57"/>
      <c r="D27" s="57"/>
      <c r="E27" s="57"/>
      <c r="F27" s="57"/>
      <c r="G27" s="57"/>
      <c r="J27" s="20">
        <v>4</v>
      </c>
      <c r="K27" s="20"/>
      <c r="L27" s="53"/>
      <c r="M27" s="51">
        <f aca="true" t="shared" si="1" ref="M27:M34"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9"/>
      <c r="L29" s="50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56</v>
      </c>
      <c r="L35" s="28">
        <f>SUM(L24:L34)</f>
        <v>5.527</v>
      </c>
      <c r="M35" s="33">
        <f>SUM(M24:M34)</f>
        <v>873.2488110299998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9" t="s">
        <v>133</v>
      </c>
      <c r="L39" s="50" t="s">
        <v>134</v>
      </c>
      <c r="M39" s="50">
        <f>12*13.89</f>
        <v>166.68</v>
      </c>
    </row>
    <row r="40" spans="1:13" ht="12.75">
      <c r="A40" s="2" t="s">
        <v>6</v>
      </c>
      <c r="F40" s="11">
        <v>57189.23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62336.55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1.0900050586447834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63636.55</v>
      </c>
      <c r="J44" s="20">
        <v>6</v>
      </c>
      <c r="K44" s="20"/>
      <c r="L44" s="25"/>
      <c r="M44" s="25"/>
    </row>
    <row r="45" spans="6:13" ht="12.75">
      <c r="F45" s="48"/>
      <c r="J45" s="20">
        <v>7</v>
      </c>
      <c r="K45" s="49"/>
      <c r="L45" s="50"/>
      <c r="M45" s="50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(2800+266.66)*1.202</f>
        <v>3686.1253199999996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2">
        <f>SUM(F49:F51)</f>
        <v>8022.455319999999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1" t="s">
        <v>63</v>
      </c>
      <c r="M53" s="33">
        <f>SUM(M39:M52)</f>
        <v>166.68</v>
      </c>
    </row>
    <row r="54" spans="1:6" ht="12.75">
      <c r="A54" t="s">
        <v>73</v>
      </c>
      <c r="C54" s="13"/>
      <c r="D54" s="44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2">
        <f>SUM(F54:F55)</f>
        <v>8421.982</v>
      </c>
    </row>
    <row r="57" spans="1:2" ht="12.75">
      <c r="A57" s="4" t="s">
        <v>17</v>
      </c>
      <c r="B57" s="4"/>
    </row>
    <row r="58" spans="1:6" ht="12.75">
      <c r="A58" t="s">
        <v>18</v>
      </c>
      <c r="C58" s="56">
        <v>161849</v>
      </c>
      <c r="D58">
        <v>228935.4</v>
      </c>
      <c r="E58">
        <v>4476.6</v>
      </c>
      <c r="F58" s="34">
        <f>C58/D58*E58</f>
        <v>3164.793358301076</v>
      </c>
    </row>
    <row r="59" spans="1:6" ht="12.75">
      <c r="A59" t="s">
        <v>19</v>
      </c>
      <c r="F59" s="34">
        <f>M20</f>
        <v>1097.7349140000001</v>
      </c>
    </row>
    <row r="60" spans="1:6" ht="12.75">
      <c r="A60" t="s">
        <v>20</v>
      </c>
      <c r="F60" s="11">
        <f>M35</f>
        <v>873.2488110299998</v>
      </c>
    </row>
    <row r="61" spans="1:6" ht="12.75">
      <c r="A61" t="s">
        <v>70</v>
      </c>
      <c r="F61" s="5">
        <v>721.2</v>
      </c>
    </row>
    <row r="62" spans="1:6" ht="12.75">
      <c r="A62" t="s">
        <v>21</v>
      </c>
      <c r="F62" s="11">
        <f>M53</f>
        <v>166.68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0.5</v>
      </c>
      <c r="E65" t="s">
        <v>14</v>
      </c>
      <c r="F65" s="11">
        <f>B65*D65</f>
        <v>2238.3</v>
      </c>
    </row>
    <row r="66" spans="1:6" ht="12.75">
      <c r="A66" s="45"/>
      <c r="B66" s="45"/>
      <c r="C66" s="45"/>
      <c r="D66" s="46"/>
      <c r="E66" s="45"/>
      <c r="F66" s="46">
        <v>0</v>
      </c>
    </row>
    <row r="67" spans="1:6" ht="12.75">
      <c r="A67" s="45" t="s">
        <v>83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24</v>
      </c>
      <c r="B68" s="10"/>
      <c r="C68" s="10"/>
      <c r="F68" s="47">
        <f>SUM(F58:F67)</f>
        <v>8261.957083331075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0.19</v>
      </c>
      <c r="E70" t="s">
        <v>14</v>
      </c>
      <c r="F70" s="11">
        <f>B70*D70</f>
        <v>850.5540000000001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0.84</v>
      </c>
      <c r="E73" t="s">
        <v>14</v>
      </c>
      <c r="F73" s="11">
        <f>B73*D73</f>
        <v>3760.344</v>
      </c>
    </row>
    <row r="74" spans="1:6" ht="12.75">
      <c r="A74" s="4" t="s">
        <v>28</v>
      </c>
      <c r="F74" s="32">
        <f>F70+F73</f>
        <v>4610.898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1.7</v>
      </c>
      <c r="E77" t="s">
        <v>14</v>
      </c>
      <c r="F77" s="11">
        <f>B77*D77</f>
        <v>7610.22</v>
      </c>
    </row>
    <row r="78" spans="1:6" ht="12.75">
      <c r="A78" s="4" t="s">
        <v>30</v>
      </c>
      <c r="F78" s="32">
        <f>SUM(F77)</f>
        <v>7610.22</v>
      </c>
    </row>
    <row r="79" spans="1:6" ht="12.75">
      <c r="A79" s="54" t="s">
        <v>76</v>
      </c>
      <c r="B79" s="45"/>
      <c r="C79" s="45"/>
      <c r="D79" s="52">
        <v>0</v>
      </c>
      <c r="E79" s="45"/>
      <c r="F79" s="55">
        <f>D79*E33</f>
        <v>0</v>
      </c>
    </row>
    <row r="80" spans="1:6" ht="12.75">
      <c r="A80" s="1" t="s">
        <v>31</v>
      </c>
      <c r="B80" s="1"/>
      <c r="F80" s="32">
        <f>F52+F56+F68+F74+F78+F79</f>
        <v>36927.51240333107</v>
      </c>
    </row>
    <row r="81" spans="1:9" ht="12.75">
      <c r="A81" s="1" t="s">
        <v>74</v>
      </c>
      <c r="B81" s="35"/>
      <c r="C81" s="35">
        <v>0.058</v>
      </c>
      <c r="D81" s="1"/>
      <c r="E81" s="1"/>
      <c r="F81" s="32">
        <f>F80*5.8%</f>
        <v>2141.795719393202</v>
      </c>
      <c r="I81" s="7"/>
    </row>
    <row r="82" spans="1:6" ht="15">
      <c r="A82" s="12" t="s">
        <v>33</v>
      </c>
      <c r="B82" s="12"/>
      <c r="C82" s="12"/>
      <c r="D82" s="12"/>
      <c r="E82" s="12"/>
      <c r="F82" s="41">
        <f>F80+F81</f>
        <v>39069.30812272427</v>
      </c>
    </row>
    <row r="83" spans="2:6" ht="12.75">
      <c r="B83" s="36" t="s">
        <v>66</v>
      </c>
      <c r="C83" s="37" t="s">
        <v>67</v>
      </c>
      <c r="D83" s="22" t="s">
        <v>68</v>
      </c>
      <c r="E83" s="22" t="s">
        <v>69</v>
      </c>
      <c r="F83" s="40" t="s">
        <v>131</v>
      </c>
    </row>
    <row r="84" spans="1:6" ht="12.75">
      <c r="A84" s="13"/>
      <c r="B84" s="38">
        <v>42614</v>
      </c>
      <c r="C84" s="39">
        <v>180500</v>
      </c>
      <c r="D84" s="42">
        <f>F44</f>
        <v>63636.55</v>
      </c>
      <c r="E84" s="42">
        <f>F82</f>
        <v>39069.30812272427</v>
      </c>
      <c r="F84" s="43">
        <f>C84+D84-E84</f>
        <v>205067.24187727572</v>
      </c>
    </row>
    <row r="86" spans="1:6" ht="13.5" thickBot="1">
      <c r="A86" t="s">
        <v>112</v>
      </c>
      <c r="C86" s="58">
        <v>42614</v>
      </c>
      <c r="D86" s="8" t="s">
        <v>113</v>
      </c>
      <c r="E86" s="58">
        <v>42643</v>
      </c>
      <c r="F86" t="s">
        <v>114</v>
      </c>
    </row>
    <row r="87" spans="1:7" ht="13.5" thickBot="1">
      <c r="A87" t="s">
        <v>115</v>
      </c>
      <c r="F87" s="59">
        <f>E84</f>
        <v>39069.30812272427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2016-11-28T14:00:04Z</dcterms:modified>
  <cp:category/>
  <cp:version/>
  <cp:contentType/>
  <cp:contentStatus/>
</cp:coreProperties>
</file>