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<sst xmlns="http://schemas.openxmlformats.org/spreadsheetml/2006/main" count="165" uniqueCount="141">
  <si>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</si>
  <si>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</si>
  <si>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</si>
  <si>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</si>
  <si>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</si>
  <si>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</si>
  <si>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</si>
  <si>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</si>
  <si>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</si>
  <si>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</si>
  <si>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</si>
  <si>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</si>
  <si>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</si>
  <si>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</si>
  <si>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</si>
  <si>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</si>
  <si>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</si>
  <si>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</si>
  <si>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</si>
  <si>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</si>
  <si>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</si>
  <si>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</si>
  <si>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</si>
  <si>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</si>
  <si>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</si>
  <si>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</si>
  <si>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</si>
  <si>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</si>
  <si>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</si>
  <si>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</si>
  <si>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</si>
  <si>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</si>
  <si>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</si>
  <si>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</si>
  <si>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</si>
  <si>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</si>
  <si>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</si>
  <si>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</si>
  <si>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</si>
  <si>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</si>
  <si>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</si>
  <si>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</si>
  <si>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</si>
  <si>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</si>
  <si>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</si>
  <si>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</si>
  <si>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</si>
  <si>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</si>
  <si>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</si>
  <si>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</si>
  <si>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</si>
  <si>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</si>
  <si>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</si>
  <si>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</si>
  <si>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</si>
  <si>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</si>
  <si>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</si>
  <si>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</si>
  <si>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</si>
  <si>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</si>
  <si>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</si>
  <si>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</si>
  <si>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</si>
  <si>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</si>
  <si>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</si>
  <si>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</si>
  <si>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</si>
  <si>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</si>
  <si>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</si>
  <si>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</si>
  <si>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</si>
  <si>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</si>
  <si>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</si>
  <si>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</si>
  <si>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</si>
  <si>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</si>
  <si>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</si>
  <si>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</si>
  <si>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</si>
  <si>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</si>
  <si>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</si>
  <si>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</si>
  <si>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</si>
  <si>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</si>
  <si>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</si>
  <si>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</si>
  <si>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</si>
  <si>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</si>
  <si>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</si>
  <si>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</si>
  <si>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</si>
  <si>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</si>
  <si>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</si>
  <si>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</si>
  <si>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</si>
  <si>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</si>
  <si>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</si>
  <si>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</si>
  <si>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</si>
  <si>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</si>
  <si>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</si>
  <si>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</si>
  <si>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</si>
  <si>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</si>
  <si>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</si>
  <si>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</si>
  <si>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</si>
  <si>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</si>
  <si>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</si>
  <si>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</si>
  <si>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</si>
  <si>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</si>
  <si>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</si>
  <si>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</si>
  <si>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</si>
  <si>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</si>
  <si>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</si>
  <si>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</si>
  <si>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</si>
  <si>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</si>
  <si>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</si>
  <si>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</si>
  <si>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</si>
  <si>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</si>
  <si>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</si>
  <si>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</si>
  <si>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</si>
  <si>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</si>
  <si>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</si>
  <si>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</si>
  <si>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декабря</t>
  </si>
  <si>
    <t>за  декабрь 2016 г.</t>
  </si>
  <si>
    <t>ост.на 01.01</t>
  </si>
  <si>
    <t>ограждение опасных территорий у жилых домов</t>
  </si>
  <si>
    <t>лента ограждения</t>
  </si>
  <si>
    <t>1шт</t>
  </si>
  <si>
    <t>смена ламп (14шт) п-д1,2,3,т.п</t>
  </si>
  <si>
    <t>смена выключателя (1шт)</t>
  </si>
  <si>
    <t>лампа</t>
  </si>
  <si>
    <t>14шт</t>
  </si>
  <si>
    <t>выключатель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</si>
</sst>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6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12</v>
      </c>
      <c r="K2" s="5" t="s">
        <v>131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40</v>
      </c>
      <c r="M5" s="21"/>
    </row>
    <row r="6" spans="1:13" ht="12.75">
      <c r="A6" t="s">
        <v>90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91</v>
      </c>
      <c r="C7" s="1" t="s">
        <v>92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93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8.05</v>
      </c>
      <c r="M11" s="47">
        <f t="shared" si="0"/>
        <v>1105.97823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4.02</v>
      </c>
      <c r="M13" s="47">
        <f t="shared" si="0"/>
        <v>552.3021719999999</v>
      </c>
    </row>
    <row r="14" spans="1:13" ht="12.75">
      <c r="A14" t="s">
        <v>98</v>
      </c>
      <c r="J14" s="20">
        <v>5</v>
      </c>
      <c r="K14" s="19" t="s">
        <v>49</v>
      </c>
      <c r="L14" s="25">
        <v>7.89</v>
      </c>
      <c r="M14" s="47">
        <f t="shared" si="0"/>
        <v>1083.9960539999997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4.02</v>
      </c>
      <c r="M16" s="47">
        <f t="shared" si="0"/>
        <v>552.3021719999999</v>
      </c>
    </row>
    <row r="17" spans="5:13" ht="12.75">
      <c r="E17" t="s">
        <v>101</v>
      </c>
      <c r="J17" s="15" t="s">
        <v>53</v>
      </c>
      <c r="K17" s="26" t="s">
        <v>81</v>
      </c>
      <c r="L17" s="21">
        <v>6</v>
      </c>
      <c r="M17" s="47">
        <f t="shared" si="0"/>
        <v>824.3315999999999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1.08</v>
      </c>
      <c r="M18" s="47">
        <f t="shared" si="0"/>
        <v>148.379688</v>
      </c>
    </row>
    <row r="19" spans="1:13" ht="12.75">
      <c r="A19" t="s">
        <v>103</v>
      </c>
      <c r="J19" s="16" t="s">
        <v>80</v>
      </c>
      <c r="K19" s="18" t="s">
        <v>56</v>
      </c>
      <c r="L19" s="50">
        <v>0.5</v>
      </c>
      <c r="M19" s="47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34">
        <f>SUM(L6:L19)</f>
        <v>31.560000000000002</v>
      </c>
      <c r="M20" s="34">
        <f>SUM(M6:M19)</f>
        <v>4335.984215999999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133</v>
      </c>
      <c r="L24" s="25">
        <v>0.5</v>
      </c>
      <c r="M24" s="33">
        <f aca="true" t="shared" si="1" ref="M24:M36">L24*114.3*1.15*1.202</f>
        <v>78.99844499999999</v>
      </c>
    </row>
    <row r="25" spans="1:13" ht="12.75">
      <c r="A25" t="s">
        <v>108</v>
      </c>
      <c r="J25" s="20">
        <v>2</v>
      </c>
      <c r="K25" s="57" t="s">
        <v>136</v>
      </c>
      <c r="L25" s="25">
        <f>0.14*7.1</f>
        <v>0.994</v>
      </c>
      <c r="M25" s="33">
        <f t="shared" si="1"/>
        <v>157.04890866</v>
      </c>
    </row>
    <row r="26" spans="1:13" ht="12.75">
      <c r="A26" t="s">
        <v>109</v>
      </c>
      <c r="J26" s="20">
        <v>3</v>
      </c>
      <c r="K26" s="20" t="s">
        <v>137</v>
      </c>
      <c r="L26" s="25">
        <v>0.24</v>
      </c>
      <c r="M26" s="33">
        <f t="shared" si="1"/>
        <v>37.9192536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1.734</v>
      </c>
      <c r="M37" s="34">
        <f>SUM(M24:M36)</f>
        <v>273.96660726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38098.07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39738.15</v>
      </c>
      <c r="J41" s="20">
        <v>1</v>
      </c>
      <c r="K41" s="20" t="s">
        <v>134</v>
      </c>
      <c r="L41" s="25" t="s">
        <v>135</v>
      </c>
      <c r="M41" s="25">
        <v>259.57</v>
      </c>
    </row>
    <row r="42" spans="2:15" ht="12.75">
      <c r="B42" t="s">
        <v>8</v>
      </c>
      <c r="F42" s="9">
        <f>F41/F40</f>
        <v>1.0430488998524072</v>
      </c>
      <c r="J42" s="20">
        <v>2</v>
      </c>
      <c r="K42" s="20" t="s">
        <v>138</v>
      </c>
      <c r="L42" s="25" t="s">
        <v>139</v>
      </c>
      <c r="M42" s="25">
        <f>14*13.3</f>
        <v>186.20000000000002</v>
      </c>
      <c r="N42" s="26"/>
      <c r="O42" s="53"/>
    </row>
    <row r="43" spans="1:13" ht="12.75">
      <c r="A43" s="7" t="s">
        <v>128</v>
      </c>
      <c r="B43" s="7"/>
      <c r="C43" s="7"/>
      <c r="D43" s="7"/>
      <c r="E43" s="7"/>
      <c r="F43" s="5">
        <f>400+400+250</f>
        <v>1050</v>
      </c>
      <c r="J43" s="20">
        <v>3</v>
      </c>
      <c r="K43" s="20" t="s">
        <v>140</v>
      </c>
      <c r="L43" s="25" t="s">
        <v>135</v>
      </c>
      <c r="M43" s="25">
        <v>36.39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40788.15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7516.11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9439.31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5281.503000000001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0.4</v>
      </c>
      <c r="E56" t="s">
        <v>14</v>
      </c>
      <c r="F56" s="11">
        <f>B56*D56</f>
        <v>399.68000000000006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5681.183000000001</v>
      </c>
      <c r="J57" s="20">
        <v>17</v>
      </c>
      <c r="K57" s="20"/>
      <c r="L57" s="25"/>
      <c r="M57" s="25"/>
    </row>
    <row r="58" spans="1:13" ht="12.75">
      <c r="A58" s="4" t="s">
        <v>18</v>
      </c>
      <c r="B58" s="4"/>
      <c r="J58" s="20">
        <v>18</v>
      </c>
      <c r="K58" s="20"/>
      <c r="L58" s="25"/>
      <c r="M58" s="25"/>
    </row>
    <row r="59" spans="1:13" ht="12.75">
      <c r="A59" t="s">
        <v>19</v>
      </c>
      <c r="C59" s="52">
        <v>166992</v>
      </c>
      <c r="D59">
        <v>228935.4</v>
      </c>
      <c r="E59">
        <v>2983.9</v>
      </c>
      <c r="F59" s="35">
        <f>C59/D59*E59</f>
        <v>2176.5416305210993</v>
      </c>
      <c r="J59" s="20">
        <v>19</v>
      </c>
      <c r="K59" s="20"/>
      <c r="L59" s="25"/>
      <c r="M59" s="25"/>
    </row>
    <row r="60" spans="1:13" ht="12.75">
      <c r="A60" t="s">
        <v>20</v>
      </c>
      <c r="F60" s="35">
        <f>M20</f>
        <v>4335.984215999999</v>
      </c>
      <c r="J60" s="20"/>
      <c r="K60" s="20"/>
      <c r="L60" s="31" t="s">
        <v>64</v>
      </c>
      <c r="M60" s="28">
        <f>SUM(M41:M59)</f>
        <v>482.15999999999997</v>
      </c>
    </row>
    <row r="61" spans="1:6" ht="12.75">
      <c r="A61" t="s">
        <v>21</v>
      </c>
      <c r="F61" s="11">
        <f>M37</f>
        <v>273.96660726</v>
      </c>
    </row>
    <row r="62" spans="1:6" ht="12.75">
      <c r="A62" t="s">
        <v>72</v>
      </c>
      <c r="F62" s="5">
        <v>0</v>
      </c>
    </row>
    <row r="63" spans="1:6" ht="12.75">
      <c r="A63" t="s">
        <v>22</v>
      </c>
      <c r="F63" s="5">
        <f>M60</f>
        <v>482.15999999999997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0.28</v>
      </c>
      <c r="E66" t="s">
        <v>14</v>
      </c>
      <c r="F66" s="11">
        <f>B66*D66</f>
        <v>835.4920000000001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8104.1444537810985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0.28</v>
      </c>
      <c r="E71" t="s">
        <v>14</v>
      </c>
      <c r="F71" s="11">
        <f>B71*D71</f>
        <v>835.4920000000001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0.94</v>
      </c>
      <c r="E74" t="s">
        <v>14</v>
      </c>
      <c r="F74" s="11">
        <f>B74*D74</f>
        <v>2804.866</v>
      </c>
    </row>
    <row r="75" spans="1:6" ht="12.75">
      <c r="A75" s="4" t="s">
        <v>29</v>
      </c>
      <c r="F75" s="32">
        <f>F71+F74</f>
        <v>3640.358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2.01</v>
      </c>
      <c r="E78" t="s">
        <v>14</v>
      </c>
      <c r="F78" s="11">
        <f>B78*D78</f>
        <v>5997.638999999999</v>
      </c>
    </row>
    <row r="79" spans="1:6" ht="12.75">
      <c r="A79" s="4" t="s">
        <v>31</v>
      </c>
      <c r="F79" s="32">
        <f>SUM(F78)</f>
        <v>5997.638999999999</v>
      </c>
    </row>
    <row r="80" spans="1:6" ht="12.75">
      <c r="A80" s="48" t="s">
        <v>77</v>
      </c>
      <c r="B80" s="45"/>
      <c r="C80" s="45"/>
      <c r="D80" s="46">
        <v>2.37</v>
      </c>
      <c r="E80" s="45"/>
      <c r="F80" s="49">
        <f>D80*E33</f>
        <v>7071.843000000001</v>
      </c>
    </row>
    <row r="81" spans="1:6" ht="12.75">
      <c r="A81" s="1" t="s">
        <v>32</v>
      </c>
      <c r="B81" s="1"/>
      <c r="F81" s="32">
        <f>F52+F57+F69+F75+F79+F80</f>
        <v>39934.477453781095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2316.1996923193033</v>
      </c>
      <c r="I82" s="7"/>
    </row>
    <row r="83" spans="1:6" ht="15">
      <c r="A83" s="12" t="s">
        <v>34</v>
      </c>
      <c r="B83" s="12"/>
      <c r="C83" s="12"/>
      <c r="D83" s="12"/>
      <c r="E83" s="12"/>
      <c r="F83" s="42">
        <f>F81+F82</f>
        <v>42250.677146100395</v>
      </c>
    </row>
    <row r="84" spans="2:6" ht="12.75">
      <c r="B84" s="37" t="s">
        <v>67</v>
      </c>
      <c r="C84" s="38" t="s">
        <v>68</v>
      </c>
      <c r="D84" s="22" t="s">
        <v>69</v>
      </c>
      <c r="E84" s="22" t="s">
        <v>70</v>
      </c>
      <c r="F84" s="41" t="s">
        <v>132</v>
      </c>
    </row>
    <row r="85" spans="1:6" ht="12.75">
      <c r="A85" s="13"/>
      <c r="B85" s="39">
        <v>43070</v>
      </c>
      <c r="C85" s="40">
        <v>-40210</v>
      </c>
      <c r="D85" s="43">
        <f>F44</f>
        <v>40788.15</v>
      </c>
      <c r="E85" s="43">
        <f>F83</f>
        <v>42250.677146100395</v>
      </c>
      <c r="F85" s="44">
        <f>C85+D85-E85</f>
        <v>-41672.527146100394</v>
      </c>
    </row>
    <row r="87" spans="1:6" ht="13.5" thickBot="1">
      <c r="A87" t="s">
        <v>113</v>
      </c>
      <c r="C87" s="55">
        <v>42705</v>
      </c>
      <c r="D87" s="8" t="s">
        <v>114</v>
      </c>
      <c r="E87" s="55">
        <v>42735</v>
      </c>
      <c r="F87" t="s">
        <v>115</v>
      </c>
    </row>
    <row r="88" spans="1:7" ht="13.5" thickBot="1">
      <c r="A88" t="s">
        <v>116</v>
      </c>
      <c r="F88" s="56">
        <f>E85</f>
        <v>42250.677146100395</v>
      </c>
      <c r="G88" t="s">
        <v>14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5" ht="12.75">
      <c r="A95" t="s">
        <v>123</v>
      </c>
    </row>
    <row r="97" ht="12.75">
      <c r="B97" t="s">
        <v>124</v>
      </c>
    </row>
    <row r="99" ht="12.75">
      <c r="A99" t="s">
        <v>125</v>
      </c>
    </row>
    <row r="102" ht="12.75">
      <c r="A102" t="s">
        <v>126</v>
      </c>
    </row>
    <row r="105" ht="12.75">
      <c r="A105" t="s">
        <v>127</v>
      </c>
    </row>
    <row r="106" spans="7:8" ht="12.75">
      <c r="G106" s="7"/>
      <c r="H106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2016-04-15T06:02:43Z</cp:lastPrinted>
  <dcterms:created xsi:type="dcterms:W3CDTF">2008-08-18T07:30:19Z</dcterms:created>
  <dcterms:modified xsi:type="dcterms:W3CDTF">2017-03-28T12:38:06Z</dcterms:modified>
  <cp:category/>
  <cp:version/>
  <cp:contentType/>
  <cp:contentStatus/>
</cp:coreProperties>
</file>